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985" windowWidth="19230" windowHeight="5955" activeTab="0"/>
  </bookViews>
  <sheets>
    <sheet name="GHG排出量とKP達成状況" sheetId="1" r:id="rId1"/>
  </sheets>
  <definedNames>
    <definedName name="_xlnm.Print_Area" localSheetId="0">'GHG排出量とKP達成状況'!$B$1:$AD$82</definedName>
  </definedNames>
  <calcPr fullCalcOnLoad="1"/>
</workbook>
</file>

<file path=xl/sharedStrings.xml><?xml version="1.0" encoding="utf-8"?>
<sst xmlns="http://schemas.openxmlformats.org/spreadsheetml/2006/main" count="137" uniqueCount="103">
  <si>
    <t>フィンランド</t>
  </si>
  <si>
    <t>ドイツ</t>
  </si>
  <si>
    <t>ギリシャ</t>
  </si>
  <si>
    <t>ハンガリー</t>
  </si>
  <si>
    <t>アイスランド</t>
  </si>
  <si>
    <t>アイルランド</t>
  </si>
  <si>
    <t>イタリア</t>
  </si>
  <si>
    <t>ラトビア</t>
  </si>
  <si>
    <t>リヒテンシュタイン</t>
  </si>
  <si>
    <t>リトアニア</t>
  </si>
  <si>
    <t>ルクセンブルク</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</si>
  <si>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</si>
  <si>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</si>
  <si>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</si>
  <si>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</si>
  <si>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</si>
  <si>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</si>
  <si>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</si>
  <si>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</si>
  <si>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</si>
  <si>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</si>
  <si>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</si>
  <si>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</si>
  <si>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</si>
  <si>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トルコ</t>
  </si>
  <si>
    <t>ウクライナ</t>
  </si>
  <si>
    <t>0</t>
  </si>
  <si>
    <t>オーストラリア</t>
  </si>
  <si>
    <t>オーストリア</t>
  </si>
  <si>
    <t>ベラルーシ</t>
  </si>
  <si>
    <t>ベルギー</t>
  </si>
  <si>
    <t>ブルガリア</t>
  </si>
  <si>
    <t>カナダ</t>
  </si>
  <si>
    <t>クロアチア</t>
  </si>
  <si>
    <t>チェコ</t>
  </si>
  <si>
    <t>エストニア</t>
  </si>
  <si>
    <t>日本</t>
  </si>
  <si>
    <t>京都議定書達成目標値(%)</t>
  </si>
  <si>
    <t>－</t>
  </si>
  <si>
    <t>フランス（KP)</t>
  </si>
  <si>
    <t>―</t>
  </si>
  <si>
    <t>デンマーク（KP-EU）</t>
  </si>
  <si>
    <t>京都議定書
基準年
※3</t>
  </si>
  <si>
    <t>―</t>
  </si>
  <si>
    <r>
      <t>1988</t>
    </r>
    <r>
      <rPr>
        <sz val="10"/>
        <rFont val="ＭＳ Ｐ明朝"/>
        <family val="1"/>
      </rPr>
      <t>年</t>
    </r>
  </si>
  <si>
    <r>
      <t>1989</t>
    </r>
    <r>
      <rPr>
        <sz val="10"/>
        <rFont val="ＭＳ Ｐ明朝"/>
        <family val="1"/>
      </rPr>
      <t>年</t>
    </r>
  </si>
  <si>
    <r>
      <t>1986</t>
    </r>
    <r>
      <rPr>
        <sz val="10"/>
        <rFont val="ＭＳ Ｐ明朝"/>
        <family val="1"/>
      </rPr>
      <t>年</t>
    </r>
  </si>
  <si>
    <r>
      <rPr>
        <sz val="10"/>
        <rFont val="ＭＳ Ｐ明朝"/>
        <family val="1"/>
      </rPr>
      <t>ハンガリー</t>
    </r>
  </si>
  <si>
    <r>
      <rPr>
        <sz val="10"/>
        <rFont val="ＭＳ Ｐ明朝"/>
        <family val="1"/>
      </rPr>
      <t>ポーランド</t>
    </r>
  </si>
  <si>
    <r>
      <rPr>
        <sz val="10"/>
        <rFont val="ＭＳ Ｐ明朝"/>
        <family val="1"/>
      </rPr>
      <t>ルーマニア</t>
    </r>
  </si>
  <si>
    <r>
      <rPr>
        <sz val="10"/>
        <rFont val="ＭＳ Ｐ明朝"/>
        <family val="1"/>
      </rPr>
      <t>スロベニア</t>
    </r>
  </si>
  <si>
    <r>
      <t>1985</t>
    </r>
    <r>
      <rPr>
        <sz val="10"/>
        <rFont val="ＭＳ Ｐ明朝"/>
        <family val="1"/>
      </rPr>
      <t>年～</t>
    </r>
    <r>
      <rPr>
        <sz val="10"/>
        <rFont val="Times New Roman"/>
        <family val="1"/>
      </rPr>
      <t>1987</t>
    </r>
    <r>
      <rPr>
        <sz val="10"/>
        <rFont val="ＭＳ Ｐ明朝"/>
        <family val="1"/>
      </rPr>
      <t>年の平均</t>
    </r>
  </si>
  <si>
    <r>
      <rPr>
        <sz val="10"/>
        <rFont val="ＭＳ Ｐ明朝"/>
        <family val="1"/>
      </rPr>
      <t>※</t>
    </r>
    <r>
      <rPr>
        <sz val="10"/>
        <rFont val="Times New Roman"/>
        <family val="1"/>
      </rPr>
      <t>3</t>
    </r>
    <r>
      <rPr>
        <sz val="10"/>
        <rFont val="ＭＳ Ｐ明朝"/>
        <family val="1"/>
      </rPr>
      <t>　京都議定書基準年は原則として条約基準年と同じであるが、</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については</t>
    </r>
    <r>
      <rPr>
        <sz val="10"/>
        <rFont val="Times New Roman"/>
        <family val="1"/>
      </rPr>
      <t>1995</t>
    </r>
    <r>
      <rPr>
        <sz val="10"/>
        <rFont val="ＭＳ Ｐ明朝"/>
        <family val="1"/>
      </rPr>
      <t>年を選択することができる。</t>
    </r>
  </si>
  <si>
    <r>
      <rPr>
        <b/>
        <sz val="14"/>
        <rFont val="ＭＳ Ｐゴシック"/>
        <family val="3"/>
      </rPr>
      <t>附属書</t>
    </r>
    <r>
      <rPr>
        <b/>
        <sz val="14"/>
        <rFont val="Arial"/>
        <family val="2"/>
      </rPr>
      <t>I</t>
    </r>
    <r>
      <rPr>
        <b/>
        <sz val="14"/>
        <rFont val="ＭＳ Ｐゴシック"/>
        <family val="3"/>
      </rPr>
      <t>国の</t>
    </r>
    <r>
      <rPr>
        <b/>
        <sz val="14"/>
        <rFont val="Arial"/>
        <family val="2"/>
      </rPr>
      <t>GHG</t>
    </r>
    <r>
      <rPr>
        <b/>
        <sz val="14"/>
        <rFont val="ＭＳ Ｐゴシック"/>
        <family val="3"/>
      </rPr>
      <t>排出量と京都議定書達成状況（各年値は</t>
    </r>
    <r>
      <rPr>
        <b/>
        <sz val="14"/>
        <rFont val="Arial"/>
        <family val="2"/>
      </rPr>
      <t>LULUCF</t>
    </r>
    <r>
      <rPr>
        <b/>
        <sz val="14"/>
        <rFont val="ＭＳ Ｐゴシック"/>
        <family val="3"/>
      </rPr>
      <t>を除く）</t>
    </r>
    <r>
      <rPr>
        <b/>
        <sz val="14"/>
        <rFont val="Arial"/>
        <family val="2"/>
      </rPr>
      <t xml:space="preserve">, </t>
    </r>
    <r>
      <rPr>
        <b/>
        <sz val="14"/>
        <rFont val="ＭＳ Ｐゴシック"/>
        <family val="3"/>
      </rPr>
      <t>千</t>
    </r>
    <r>
      <rPr>
        <b/>
        <sz val="14"/>
        <rFont val="Arial"/>
        <family val="2"/>
      </rPr>
      <t>t</t>
    </r>
    <r>
      <rPr>
        <b/>
        <sz val="14"/>
        <rFont val="ＭＳ Ｐゴシック"/>
        <family val="3"/>
      </rPr>
      <t>（</t>
    </r>
    <r>
      <rPr>
        <b/>
        <sz val="14"/>
        <rFont val="Arial"/>
        <family val="2"/>
      </rPr>
      <t>CO2</t>
    </r>
    <r>
      <rPr>
        <b/>
        <sz val="14"/>
        <rFont val="ＭＳ Ｐゴシック"/>
        <family val="3"/>
      </rPr>
      <t>換算）</t>
    </r>
  </si>
  <si>
    <t>気候変動枠組条約基準年
※2</t>
  </si>
  <si>
    <t>－</t>
  </si>
  <si>
    <t>デンマーク（KP）</t>
  </si>
  <si>
    <r>
      <rPr>
        <sz val="10"/>
        <rFont val="ＭＳ Ｐ明朝"/>
        <family val="1"/>
      </rPr>
      <t>※</t>
    </r>
    <r>
      <rPr>
        <sz val="10"/>
        <rFont val="Times New Roman"/>
        <family val="1"/>
      </rPr>
      <t>1</t>
    </r>
    <r>
      <rPr>
        <sz val="10"/>
        <rFont val="ＭＳ Ｐ明朝"/>
        <family val="1"/>
      </rPr>
      <t>　日本の</t>
    </r>
    <r>
      <rPr>
        <sz val="10"/>
        <rFont val="Times New Roman"/>
        <family val="1"/>
      </rPr>
      <t>1990</t>
    </r>
    <r>
      <rPr>
        <sz val="10"/>
        <rFont val="ＭＳ Ｐ明朝"/>
        <family val="1"/>
      </rPr>
      <t>～</t>
    </r>
    <r>
      <rPr>
        <sz val="10"/>
        <rFont val="Times New Roman"/>
        <family val="1"/>
      </rPr>
      <t>1994</t>
    </r>
    <r>
      <rPr>
        <sz val="10"/>
        <rFont val="ＭＳ Ｐ明朝"/>
        <family val="1"/>
      </rPr>
      <t>年値には</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の潜在排出量値が含まれている。</t>
    </r>
  </si>
  <si>
    <r>
      <rPr>
        <sz val="10"/>
        <rFont val="ＭＳ Ｐ明朝"/>
        <family val="1"/>
      </rPr>
      <t>※</t>
    </r>
    <r>
      <rPr>
        <sz val="10"/>
        <rFont val="Times New Roman"/>
        <family val="1"/>
      </rPr>
      <t>2</t>
    </r>
    <r>
      <rPr>
        <sz val="10"/>
        <rFont val="ＭＳ Ｐ明朝"/>
        <family val="1"/>
      </rPr>
      <t>　気候変動枠組条約基準年は、原則として</t>
    </r>
    <r>
      <rPr>
        <sz val="10"/>
        <rFont val="Times New Roman"/>
        <family val="1"/>
      </rPr>
      <t>1990</t>
    </r>
    <r>
      <rPr>
        <sz val="10"/>
        <rFont val="ＭＳ Ｐ明朝"/>
        <family val="1"/>
      </rPr>
      <t>年である。なお、以下の市場経済移行国は異なる基準年が認められている。</t>
    </r>
  </si>
  <si>
    <r>
      <rPr>
        <sz val="10"/>
        <rFont val="ＭＳ Ｐ明朝"/>
        <family val="1"/>
      </rPr>
      <t>※</t>
    </r>
    <r>
      <rPr>
        <sz val="10"/>
        <rFont val="Times New Roman"/>
        <family val="1"/>
      </rPr>
      <t>5</t>
    </r>
    <r>
      <rPr>
        <sz val="10"/>
        <rFont val="ＭＳ Ｐ明朝"/>
        <family val="1"/>
      </rPr>
      <t>　デンマークに関して、条約（</t>
    </r>
    <r>
      <rPr>
        <sz val="10"/>
        <rFont val="Times New Roman"/>
        <family val="1"/>
      </rPr>
      <t>UNFCCC</t>
    </r>
    <r>
      <rPr>
        <sz val="10"/>
        <rFont val="ＭＳ Ｐ明朝"/>
        <family val="1"/>
      </rPr>
      <t>）値はデンマーク＋グリーンランド＋ファロー諸島で報告され、京都議定書（</t>
    </r>
    <r>
      <rPr>
        <sz val="10"/>
        <rFont val="Times New Roman"/>
        <family val="1"/>
      </rPr>
      <t>KP</t>
    </r>
    <r>
      <rPr>
        <sz val="10"/>
        <rFont val="ＭＳ Ｐ明朝"/>
        <family val="1"/>
      </rPr>
      <t>）値はデンマーク＋グリーンランドで報告されている。</t>
    </r>
  </si>
  <si>
    <r>
      <rPr>
        <sz val="10"/>
        <rFont val="ＭＳ Ｐ明朝"/>
        <family val="1"/>
      </rPr>
      <t>　　また、</t>
    </r>
    <r>
      <rPr>
        <sz val="10"/>
        <rFont val="Times New Roman"/>
        <family val="1"/>
      </rPr>
      <t>EU</t>
    </r>
    <r>
      <rPr>
        <sz val="10"/>
        <rFont val="ＭＳ Ｐ明朝"/>
        <family val="1"/>
      </rPr>
      <t>としてはグリーンランドは含まれない（デンマーク本土の目標値は</t>
    </r>
    <r>
      <rPr>
        <sz val="10"/>
        <rFont val="Times New Roman"/>
        <family val="1"/>
      </rPr>
      <t>EU</t>
    </r>
    <r>
      <rPr>
        <sz val="10"/>
        <rFont val="ＭＳ Ｐ明朝"/>
        <family val="1"/>
      </rPr>
      <t>再配分の</t>
    </r>
    <r>
      <rPr>
        <sz val="10"/>
        <rFont val="Times New Roman"/>
        <family val="1"/>
      </rPr>
      <t>-21%</t>
    </r>
    <r>
      <rPr>
        <sz val="10"/>
        <rFont val="ＭＳ Ｐ明朝"/>
        <family val="1"/>
      </rPr>
      <t>、グリーンランドには別途</t>
    </r>
    <r>
      <rPr>
        <sz val="10"/>
        <rFont val="Times New Roman"/>
        <family val="1"/>
      </rPr>
      <t>-8%</t>
    </r>
    <r>
      <rPr>
        <sz val="10"/>
        <rFont val="ＭＳ Ｐ明朝"/>
        <family val="1"/>
      </rPr>
      <t>の目標値が適用）。</t>
    </r>
  </si>
  <si>
    <r>
      <rPr>
        <sz val="10"/>
        <rFont val="ＭＳ Ｐ明朝"/>
        <family val="1"/>
      </rPr>
      <t>　　除かれる。ただし、</t>
    </r>
    <r>
      <rPr>
        <sz val="10"/>
        <rFont val="Times New Roman"/>
        <family val="1"/>
      </rPr>
      <t>EU</t>
    </r>
    <r>
      <rPr>
        <sz val="10"/>
        <rFont val="ＭＳ Ｐ明朝"/>
        <family val="1"/>
      </rPr>
      <t>に含まれるジブラルタルは含まれる。</t>
    </r>
  </si>
  <si>
    <r>
      <rPr>
        <sz val="10"/>
        <rFont val="ＭＳ Ｐ明朝"/>
        <family val="1"/>
      </rPr>
      <t>※</t>
    </r>
    <r>
      <rPr>
        <sz val="10"/>
        <rFont val="Times New Roman"/>
        <family val="1"/>
      </rPr>
      <t>7</t>
    </r>
  </si>
  <si>
    <r>
      <rPr>
        <sz val="10"/>
        <rFont val="ＭＳ Ｐ明朝"/>
        <family val="1"/>
      </rPr>
      <t>※</t>
    </r>
    <r>
      <rPr>
        <sz val="10"/>
        <rFont val="Times New Roman"/>
        <family val="1"/>
      </rPr>
      <t>5</t>
    </r>
  </si>
  <si>
    <r>
      <rPr>
        <sz val="10"/>
        <rFont val="ＭＳ Ｐ明朝"/>
        <family val="1"/>
      </rPr>
      <t>※</t>
    </r>
    <r>
      <rPr>
        <sz val="10"/>
        <rFont val="Times New Roman"/>
        <family val="1"/>
      </rPr>
      <t>6</t>
    </r>
  </si>
  <si>
    <r>
      <rPr>
        <sz val="10"/>
        <rFont val="ＭＳ Ｐ明朝"/>
        <family val="1"/>
      </rPr>
      <t>※</t>
    </r>
    <r>
      <rPr>
        <sz val="10"/>
        <rFont val="Times New Roman"/>
        <family val="1"/>
      </rPr>
      <t>4</t>
    </r>
  </si>
  <si>
    <r>
      <rPr>
        <sz val="10"/>
        <rFont val="ＭＳ Ｐ明朝"/>
        <family val="1"/>
      </rPr>
      <t>※</t>
    </r>
    <r>
      <rPr>
        <sz val="10"/>
        <rFont val="Times New Roman"/>
        <family val="1"/>
      </rPr>
      <t>1</t>
    </r>
  </si>
  <si>
    <r>
      <rPr>
        <sz val="10"/>
        <rFont val="ＭＳ Ｐ明朝"/>
        <family val="1"/>
      </rPr>
      <t>※</t>
    </r>
    <r>
      <rPr>
        <sz val="10"/>
        <rFont val="Times New Roman"/>
        <family val="1"/>
      </rPr>
      <t>3</t>
    </r>
  </si>
  <si>
    <r>
      <rPr>
        <sz val="10"/>
        <rFont val="ＭＳ Ｐ明朝"/>
        <family val="1"/>
      </rPr>
      <t>国連気候変動枠組条約（</t>
    </r>
    <r>
      <rPr>
        <sz val="10"/>
        <rFont val="Times New Roman"/>
        <family val="1"/>
      </rPr>
      <t>UNFCCC</t>
    </r>
    <r>
      <rPr>
        <sz val="10"/>
        <rFont val="ＭＳ Ｐ明朝"/>
        <family val="1"/>
      </rPr>
      <t>）データ・資料より　国立環境研究所　温室効果ガスインベントリオフィス作成</t>
    </r>
  </si>
  <si>
    <r>
      <rPr>
        <sz val="10"/>
        <rFont val="ＭＳ Ｐ明朝"/>
        <family val="1"/>
      </rPr>
      <t>初期審査申請値（今後の審査により変更あり）</t>
    </r>
  </si>
  <si>
    <r>
      <rPr>
        <sz val="10"/>
        <rFont val="ＭＳ Ｐ明朝"/>
        <family val="1"/>
      </rPr>
      <t>市場経済移行国（</t>
    </r>
    <r>
      <rPr>
        <sz val="10"/>
        <rFont val="Times New Roman"/>
        <family val="1"/>
      </rPr>
      <t>EIT)</t>
    </r>
  </si>
  <si>
    <r>
      <t>1990</t>
    </r>
    <r>
      <rPr>
        <sz val="10"/>
        <rFont val="ＭＳ Ｐ明朝"/>
        <family val="1"/>
      </rPr>
      <t>年値以外の値（※</t>
    </r>
    <r>
      <rPr>
        <sz val="10"/>
        <rFont val="Times New Roman"/>
        <family val="1"/>
      </rPr>
      <t>2</t>
    </r>
    <r>
      <rPr>
        <sz val="10"/>
        <rFont val="ＭＳ Ｐ明朝"/>
        <family val="1"/>
      </rPr>
      <t>参照）</t>
    </r>
  </si>
  <si>
    <r>
      <rPr>
        <sz val="10"/>
        <rFont val="ＭＳ Ｐ明朝"/>
        <family val="1"/>
      </rPr>
      <t>※</t>
    </r>
    <r>
      <rPr>
        <sz val="10"/>
        <rFont val="Times New Roman"/>
        <family val="1"/>
      </rPr>
      <t xml:space="preserve">4  </t>
    </r>
    <r>
      <rPr>
        <sz val="10"/>
        <rFont val="ＭＳ Ｐ明朝"/>
        <family val="1"/>
      </rPr>
      <t>フランスに関して、条約（</t>
    </r>
    <r>
      <rPr>
        <sz val="10"/>
        <rFont val="Times New Roman"/>
        <family val="1"/>
      </rPr>
      <t>UNFCCC</t>
    </r>
    <r>
      <rPr>
        <sz val="10"/>
        <rFont val="ＭＳ Ｐ明朝"/>
        <family val="1"/>
      </rPr>
      <t>）値と京都議定書（</t>
    </r>
    <r>
      <rPr>
        <sz val="10"/>
        <rFont val="Times New Roman"/>
        <family val="1"/>
      </rPr>
      <t>KP</t>
    </r>
    <r>
      <rPr>
        <sz val="10"/>
        <rFont val="ＭＳ Ｐ明朝"/>
        <family val="1"/>
      </rPr>
      <t>）値が存在し、</t>
    </r>
    <r>
      <rPr>
        <sz val="10"/>
        <rFont val="Times New Roman"/>
        <family val="1"/>
      </rPr>
      <t>KP</t>
    </r>
    <r>
      <rPr>
        <sz val="10"/>
        <rFont val="ＭＳ Ｐ明朝"/>
        <family val="1"/>
      </rPr>
      <t>値には</t>
    </r>
    <r>
      <rPr>
        <sz val="10"/>
        <rFont val="Times New Roman"/>
        <family val="1"/>
      </rPr>
      <t>EU</t>
    </r>
    <r>
      <rPr>
        <sz val="10"/>
        <rFont val="ＭＳ Ｐ明朝"/>
        <family val="1"/>
      </rPr>
      <t>に含まれる海外県</t>
    </r>
    <r>
      <rPr>
        <sz val="10"/>
        <rFont val="Times New Roman"/>
        <family val="1"/>
      </rPr>
      <t>(Départements d'outre-mer</t>
    </r>
    <r>
      <rPr>
        <sz val="10"/>
        <rFont val="ＭＳ Ｐ明朝"/>
        <family val="1"/>
      </rPr>
      <t>、</t>
    </r>
    <r>
      <rPr>
        <sz val="10"/>
        <rFont val="Times New Roman"/>
        <family val="1"/>
      </rPr>
      <t>DOM)</t>
    </r>
    <r>
      <rPr>
        <sz val="10"/>
        <rFont val="ＭＳ Ｐ明朝"/>
        <family val="1"/>
      </rPr>
      <t>等は含まれるが、</t>
    </r>
  </si>
  <si>
    <r>
      <rPr>
        <sz val="10"/>
        <rFont val="ＭＳ Ｐ明朝"/>
        <family val="1"/>
      </rPr>
      <t>　　</t>
    </r>
    <r>
      <rPr>
        <sz val="10"/>
        <rFont val="Times New Roman"/>
        <family val="1"/>
      </rPr>
      <t>EU</t>
    </r>
    <r>
      <rPr>
        <sz val="10"/>
        <rFont val="ＭＳ Ｐ明朝"/>
        <family val="1"/>
      </rPr>
      <t>に含まれない海外領土および特別自治体</t>
    </r>
    <r>
      <rPr>
        <sz val="10"/>
        <rFont val="Times New Roman"/>
        <family val="1"/>
      </rPr>
      <t>(Pays et territoires d'outre-mer, PTOM)</t>
    </r>
    <r>
      <rPr>
        <sz val="10"/>
        <rFont val="ＭＳ Ｐ明朝"/>
        <family val="1"/>
      </rPr>
      <t>は含まれない。</t>
    </r>
  </si>
  <si>
    <r>
      <rPr>
        <sz val="10"/>
        <rFont val="ＭＳ Ｐ明朝"/>
        <family val="1"/>
      </rPr>
      <t>ブルガリア</t>
    </r>
  </si>
  <si>
    <t>　　　京都議定書基準年値は京都議定書の初期審査報告書において決定された値であり、第一約束期間の排出割当量計算に適用された値である。</t>
  </si>
  <si>
    <r>
      <rPr>
        <sz val="10"/>
        <rFont val="ＭＳ Ｐ明朝"/>
        <family val="1"/>
      </rPr>
      <t>※</t>
    </r>
    <r>
      <rPr>
        <sz val="10"/>
        <rFont val="Times New Roman"/>
        <family val="1"/>
      </rPr>
      <t>7</t>
    </r>
    <r>
      <rPr>
        <sz val="10"/>
        <rFont val="ＭＳ Ｐ明朝"/>
        <family val="1"/>
      </rPr>
      <t>　オーストラリアの</t>
    </r>
    <r>
      <rPr>
        <sz val="10"/>
        <rFont val="Times New Roman"/>
        <family val="1"/>
      </rPr>
      <t>1990</t>
    </r>
    <r>
      <rPr>
        <sz val="10"/>
        <rFont val="ＭＳ Ｐ明朝"/>
        <family val="1"/>
      </rPr>
      <t>年の</t>
    </r>
    <r>
      <rPr>
        <sz val="10"/>
        <rFont val="Times New Roman"/>
        <family val="1"/>
      </rPr>
      <t>LULUCF</t>
    </r>
    <r>
      <rPr>
        <sz val="10"/>
        <rFont val="ＭＳ Ｐ明朝"/>
        <family val="1"/>
      </rPr>
      <t>分野は正味排出であるため、京都議定書基準年値には、京都議定書第</t>
    </r>
    <r>
      <rPr>
        <sz val="10"/>
        <rFont val="Times New Roman"/>
        <family val="1"/>
      </rPr>
      <t>3</t>
    </r>
    <r>
      <rPr>
        <sz val="10"/>
        <rFont val="ＭＳ Ｐ明朝"/>
        <family val="1"/>
      </rPr>
      <t>条</t>
    </r>
    <r>
      <rPr>
        <sz val="10"/>
        <rFont val="Times New Roman"/>
        <family val="1"/>
      </rPr>
      <t>7</t>
    </r>
    <r>
      <rPr>
        <sz val="10"/>
        <rFont val="ＭＳ Ｐ明朝"/>
        <family val="1"/>
      </rPr>
      <t>項が適用されており、</t>
    </r>
    <r>
      <rPr>
        <sz val="10"/>
        <rFont val="Times New Roman"/>
        <family val="1"/>
      </rPr>
      <t>1990</t>
    </r>
    <r>
      <rPr>
        <sz val="10"/>
        <rFont val="ＭＳ Ｐ明朝"/>
        <family val="1"/>
      </rPr>
      <t>年における</t>
    </r>
  </si>
  <si>
    <t>　　土地利用の変化（林業は含まない）に起因する排出量から吸収量（林業は含まない）を差し引いたものが加算されている。</t>
  </si>
  <si>
    <r>
      <rPr>
        <sz val="10"/>
        <rFont val="ＭＳ Ｐ明朝"/>
        <family val="1"/>
      </rPr>
      <t>※</t>
    </r>
    <r>
      <rPr>
        <sz val="10"/>
        <rFont val="Times New Roman"/>
        <family val="1"/>
      </rPr>
      <t>8</t>
    </r>
    <r>
      <rPr>
        <sz val="10"/>
        <rFont val="ＭＳ Ｐ明朝"/>
        <family val="1"/>
      </rPr>
      <t>　ここで掲載された数値は、各国の最新報告値であるが、今後の審査等により改訂されることがある。</t>
    </r>
  </si>
  <si>
    <t>―</t>
  </si>
  <si>
    <t>【参考】カザフスタン</t>
  </si>
  <si>
    <t>【参考】マルタ</t>
  </si>
  <si>
    <t>条約基準年から2010年までの変化（%）</t>
  </si>
  <si>
    <t>京都議定書基準年から2010年までの変化（%）</t>
  </si>
  <si>
    <t>京都議定書基準年から2008～2010年平均までの変化（%）</t>
  </si>
  <si>
    <t>データ提出日</t>
  </si>
  <si>
    <t>【参考】フランス（UNFCCC)</t>
  </si>
  <si>
    <t>【参考】デンマーク（UNFCCC）</t>
  </si>
  <si>
    <t xml:space="preserve"> グラフ用2010年</t>
  </si>
  <si>
    <t>－</t>
  </si>
  <si>
    <t>―</t>
  </si>
  <si>
    <t>0</t>
  </si>
  <si>
    <t>イギリス</t>
  </si>
  <si>
    <t>アメリカ</t>
  </si>
  <si>
    <t>　　なお、イギリス、アイルランド、オランダ、ポルトガルにもこの条項が適用されている。</t>
  </si>
  <si>
    <r>
      <rPr>
        <sz val="10"/>
        <rFont val="ＭＳ Ｐ明朝"/>
        <family val="1"/>
      </rPr>
      <t>　　　なお、附属書</t>
    </r>
    <r>
      <rPr>
        <sz val="10"/>
        <rFont val="Times New Roman"/>
        <family val="1"/>
      </rPr>
      <t>I</t>
    </r>
    <r>
      <rPr>
        <sz val="10"/>
        <rFont val="ＭＳ Ｐ明朝"/>
        <family val="1"/>
      </rPr>
      <t>国のうち、アメリカは京都議定書を批准しておらず、トルコは京都議定書基準年値と目標値が定まっていない。</t>
    </r>
  </si>
  <si>
    <t>　</t>
  </si>
  <si>
    <t>欧州連合(27カ国,UNFCCC)</t>
  </si>
  <si>
    <t>欧州連合(15カ国,KP)</t>
  </si>
  <si>
    <t>欧州連合における再配分値</t>
  </si>
  <si>
    <t>欧州連合（EU15）</t>
  </si>
  <si>
    <r>
      <t>※</t>
    </r>
    <r>
      <rPr>
        <sz val="10"/>
        <rFont val="Times New Roman"/>
        <family val="1"/>
      </rPr>
      <t>6</t>
    </r>
    <r>
      <rPr>
        <sz val="10"/>
        <rFont val="ＭＳ Ｐ明朝"/>
        <family val="1"/>
      </rPr>
      <t>　欧州連合（</t>
    </r>
    <r>
      <rPr>
        <sz val="10"/>
        <rFont val="Times New Roman"/>
        <family val="1"/>
      </rPr>
      <t>15</t>
    </r>
    <r>
      <rPr>
        <sz val="10"/>
        <rFont val="ＭＳ Ｐ明朝"/>
        <family val="1"/>
      </rPr>
      <t>カ国</t>
    </r>
    <r>
      <rPr>
        <sz val="10"/>
        <rFont val="Times New Roman"/>
        <family val="1"/>
      </rPr>
      <t>,KP</t>
    </r>
    <r>
      <rPr>
        <sz val="10"/>
        <rFont val="ＭＳ Ｐ明朝"/>
        <family val="1"/>
      </rPr>
      <t>）のインベントリに関して、上記※</t>
    </r>
    <r>
      <rPr>
        <sz val="10"/>
        <rFont val="Times New Roman"/>
        <family val="1"/>
      </rPr>
      <t>4</t>
    </r>
    <r>
      <rPr>
        <sz val="10"/>
        <rFont val="ＭＳ Ｐ明朝"/>
        <family val="1"/>
      </rPr>
      <t>、※</t>
    </r>
    <r>
      <rPr>
        <sz val="10"/>
        <rFont val="Times New Roman"/>
        <family val="1"/>
      </rPr>
      <t>5</t>
    </r>
    <r>
      <rPr>
        <sz val="10"/>
        <rFont val="ＭＳ Ｐ明朝"/>
        <family val="1"/>
      </rPr>
      <t>のほかに、イギリスのインベントリに含まれているマン島などの英国保護領やケイマン諸島などの海外領土は</t>
    </r>
  </si>
  <si>
    <r>
      <t>12/06/04</t>
    </r>
    <r>
      <rPr>
        <sz val="10"/>
        <rFont val="ＭＳ Ｐ明朝"/>
        <family val="1"/>
      </rPr>
      <t>現在</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</si>
</sst>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
    <numFmt numFmtId="181" formatCode="#,##0.0000"/>
    <numFmt numFmtId="182" formatCode="#,##0_ "/>
    <numFmt numFmtId="183" formatCode="0_ "/>
    <numFmt numFmtId="184" formatCode="0.0_ "/>
    <numFmt numFmtId="185" formatCode="_ * #,##0_ ;_ * \-#,##0_ ;_ * &quot;-&quot;??_ ;_ @_ "/>
    <numFmt numFmtId="186" formatCode="_ * #,##0.0_ ;_ * \-#,##0.0_ ;_ * &quot;-&quot;??_ ;_ @_ "/>
    <numFmt numFmtId="187" formatCode="_ * #,##0.0_ ;_ * \-#,##0.0_ ;_ * &quot;-&quot;?_ ;_ @_ "/>
    <numFmt numFmtId="188" formatCode="#,##0.0"/>
    <numFmt numFmtId="189" formatCode="#,##0.000"/>
    <numFmt numFmtId="190" formatCode="#,##0.0000000"/>
    <numFmt numFmtId="191" formatCode="#,##0.000000"/>
    <numFmt numFmtId="192" formatCode="#,##0.00000"/>
    <numFmt numFmtId="193" formatCode="0_);[Red]\(0\)"/>
    <numFmt numFmtId="194" formatCode="0.00_ "/>
    <numFmt numFmtId="195" formatCode="0.000_ "/>
    <numFmt numFmtId="196" formatCode="#,##0_ ;[Red]\-#,##0\ "/>
    <numFmt numFmtId="197" formatCode="#,##0.0_ ;[Red]\-#,##0.0\ "/>
    <numFmt numFmtId="198" formatCode="#,##0.00_ ;[Red]\-#,##0.00\ "/>
    <numFmt numFmtId="199" formatCode="m/d;@"/>
    <numFmt numFmtId="200" formatCode="0.0%"/>
    <numFmt numFmtId="201" formatCode="_ * #,##0.000_ ;_ * \-#,##0.000_ ;_ * &quot;-&quot;??_ ;_ @_ "/>
    <numFmt numFmtId="202" formatCode="0_ ;[Red]\-0\ "/>
    <numFmt numFmtId="203" formatCode="0.0_ ;[Red]\-0.0\ "/>
    <numFmt numFmtId="204" formatCode="#,##0.00_);[Red]\(#,##0.00\)"/>
    <numFmt numFmtId="205" formatCode="_-* #,##0.0_-;\-* #,##0.0_-;_-* &quot;-&quot;_-;_-@_-"/>
    <numFmt numFmtId="206" formatCode="_-* #,##0.00_-;\-* #,##0.00_-;_-* &quot;-&quot;_-;_-@_-"/>
    <numFmt numFmtId="207" formatCode="_-* #,##0.000_-;\-* #,##0.000_-;_-* &quot;-&quot;_-;_-@_-"/>
    <numFmt numFmtId="208" formatCode="_ * #,##0.000_ ;_ * \-#,##0.000_ ;_ * &quot;-&quot;???_ ;_ @_ "/>
    <numFmt numFmtId="209" formatCode="[&lt;=999]000;[&lt;=9999]000\-00;000\-0000"/>
    <numFmt numFmtId="210" formatCode="0.0000_ "/>
    <numFmt numFmtId="211" formatCode="#,##0.00_ "/>
  </numFmts>
  <fonts count="66">
    <font>
      <sz val="10"/>
      <name val="Times New Roman"/>
      <family val="1"/>
    </font>
    <font>
      <sz val="9"/>
      <name val="Times New Roman"/>
      <family val="1"/>
    </font>
    <font>
      <b/>
      <sz val="9"/>
      <name val="Times New Roman"/>
      <family val="1"/>
    </font>
    <font>
      <sz val="10"/>
      <name val="Helv"/>
      <family val="2"/>
    </font>
    <font>
      <sz val="10"/>
      <name val="Arial Cyr"/>
      <family val="2"/>
    </font>
    <font>
      <u val="single"/>
      <sz val="10"/>
      <color indexed="36"/>
      <name val="Times New Roman"/>
      <family val="1"/>
    </font>
    <font>
      <b/>
      <sz val="10"/>
      <name val="Arial"/>
      <family val="2"/>
    </font>
    <font>
      <sz val="10"/>
      <name val="Arial"/>
      <family val="2"/>
    </font>
    <font>
      <b/>
      <sz val="12"/>
      <name val="Times New Roman"/>
      <family val="1"/>
    </font>
    <font>
      <u val="single"/>
      <sz val="10"/>
      <color indexed="12"/>
      <name val="Times New Roman"/>
      <family val="1"/>
    </font>
    <font>
      <sz val="10"/>
      <name val="Arial CE"/>
      <family val="2"/>
    </font>
    <font>
      <sz val="8"/>
      <name val="Helvetica"/>
      <family val="2"/>
    </font>
    <font>
      <b/>
      <sz val="12"/>
      <name val="Arial"/>
      <family val="2"/>
    </font>
    <font>
      <sz val="6"/>
      <name val="ＭＳ Ｐゴシック"/>
      <family val="3"/>
    </font>
    <font>
      <sz val="10"/>
      <name val="ＭＳ Ｐゴシック"/>
      <family val="3"/>
    </font>
    <font>
      <sz val="10"/>
      <name val="ＭＳ Ｐ明朝"/>
      <family val="1"/>
    </font>
    <font>
      <sz val="6"/>
      <name val="ＭＳ Ｐ明朝"/>
      <family val="1"/>
    </font>
    <font>
      <b/>
      <sz val="14"/>
      <name val="Arial"/>
      <family val="2"/>
    </font>
    <font>
      <b/>
      <sz val="14"/>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b/>
      <i/>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Times New Roman"/>
      <family val="1"/>
    </font>
    <font>
      <sz val="10"/>
      <color indexed="55"/>
      <name val="ＭＳ Ｐ明朝"/>
      <family val="1"/>
    </font>
    <font>
      <sz val="10"/>
      <color indexed="55"/>
      <name val="Times New Roman"/>
      <family val="1"/>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0"/>
      <color rgb="FFFF0000"/>
      <name val="Times New Roman"/>
      <family val="1"/>
    </font>
    <font>
      <sz val="10"/>
      <color theme="0" tint="-0.24997000396251678"/>
      <name val="ＭＳ Ｐ明朝"/>
      <family val="1"/>
    </font>
    <font>
      <sz val="10"/>
      <color theme="0" tint="-0.24997000396251678"/>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6" tint="-0.24997000396251678"/>
        <bgColor indexed="64"/>
      </patternFill>
    </fill>
    <fill>
      <patternFill patternType="solid">
        <fgColor rgb="FFFFC000"/>
        <bgColor indexed="64"/>
      </patternFill>
    </fill>
    <fill>
      <patternFill patternType="solid">
        <fgColor rgb="FFFFFF00"/>
        <bgColor indexed="64"/>
      </patternFill>
    </fill>
  </fills>
  <borders count="29">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style="medium"/>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49" fontId="1" fillId="0" borderId="1" applyNumberFormat="0" applyFont="0" applyFill="0" applyBorder="0" applyProtection="0">
      <alignment horizontal="left" vertical="center" indent="2"/>
    </xf>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49" fontId="1" fillId="0" borderId="2" applyNumberFormat="0" applyFont="0" applyFill="0" applyBorder="0" applyProtection="0">
      <alignment horizontal="left" vertical="center" indent="5"/>
    </xf>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 fontId="1" fillId="20" borderId="1">
      <alignment horizontal="right" vertical="center"/>
      <protection/>
    </xf>
    <xf numFmtId="4" fontId="2" fillId="0" borderId="3" applyFill="0" applyBorder="0" applyProtection="0">
      <alignment horizontal="right" vertical="center"/>
    </xf>
    <xf numFmtId="0" fontId="3" fillId="0" borderId="0">
      <alignment/>
      <protection/>
    </xf>
    <xf numFmtId="0" fontId="3" fillId="0" borderId="0">
      <alignment/>
      <protection/>
    </xf>
    <xf numFmtId="0" fontId="4" fillId="0" borderId="4">
      <alignment/>
      <protection/>
    </xf>
    <xf numFmtId="0" fontId="6" fillId="0" borderId="0">
      <alignment/>
      <protection/>
    </xf>
    <xf numFmtId="0" fontId="7" fillId="0" borderId="0">
      <alignment horizontal="left" indent="2"/>
      <protection/>
    </xf>
    <xf numFmtId="0" fontId="8" fillId="0" borderId="0" applyNumberFormat="0" applyFill="0" applyBorder="0" applyAlignment="0" applyProtection="0"/>
    <xf numFmtId="4" fontId="1" fillId="0" borderId="5">
      <alignment horizontal="right" vertical="center"/>
      <protection/>
    </xf>
    <xf numFmtId="0" fontId="10" fillId="0" borderId="0">
      <alignmen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11" fillId="21" borderId="0" applyNumberFormat="0" applyFont="0" applyBorder="0" applyAlignment="0" applyProtection="0"/>
    <xf numFmtId="4" fontId="7" fillId="0" borderId="0">
      <alignment/>
      <protection/>
    </xf>
    <xf numFmtId="0" fontId="8" fillId="0" borderId="0" applyNumberFormat="0" applyFont="0" applyFill="0" applyBorder="0" applyAlignment="0">
      <protection locked="0"/>
    </xf>
    <xf numFmtId="181" fontId="1" fillId="22" borderId="1" applyNumberFormat="0" applyFont="0" applyBorder="0" applyAlignment="0" applyProtection="0"/>
    <xf numFmtId="0" fontId="1" fillId="23" borderId="1">
      <alignment/>
      <protection/>
    </xf>
    <xf numFmtId="0" fontId="1" fillId="0" borderId="0">
      <alignment/>
      <protection/>
    </xf>
    <xf numFmtId="0" fontId="4" fillId="0" borderId="0">
      <alignment/>
      <protection/>
    </xf>
    <xf numFmtId="4" fontId="1" fillId="0" borderId="0">
      <alignment/>
      <protection/>
    </xf>
    <xf numFmtId="4" fontId="1" fillId="0" borderId="0">
      <alignment/>
      <protection/>
    </xf>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6" applyNumberFormat="0" applyAlignment="0" applyProtection="0"/>
    <xf numFmtId="0" fontId="49" fillId="3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2" borderId="7" applyNumberFormat="0" applyFont="0" applyAlignment="0" applyProtection="0"/>
    <xf numFmtId="0" fontId="50" fillId="0" borderId="8" applyNumberFormat="0" applyFill="0" applyAlignment="0" applyProtection="0"/>
    <xf numFmtId="0" fontId="51" fillId="33" borderId="0" applyNumberFormat="0" applyBorder="0" applyAlignment="0" applyProtection="0"/>
    <xf numFmtId="0" fontId="52" fillId="34" borderId="9" applyNumberFormat="0" applyAlignment="0" applyProtection="0"/>
    <xf numFmtId="0" fontId="53"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4" fillId="0" borderId="10" applyNumberFormat="0" applyFill="0" applyAlignment="0" applyProtection="0"/>
    <xf numFmtId="0" fontId="55" fillId="0" borderId="11" applyNumberFormat="0" applyFill="0" applyAlignment="0" applyProtection="0"/>
    <xf numFmtId="0" fontId="56" fillId="0" borderId="12" applyNumberFormat="0" applyFill="0" applyAlignment="0" applyProtection="0"/>
    <xf numFmtId="0" fontId="56" fillId="0" borderId="0" applyNumberFormat="0" applyFill="0" applyBorder="0" applyAlignment="0" applyProtection="0"/>
    <xf numFmtId="0" fontId="57" fillId="0" borderId="13" applyNumberFormat="0" applyFill="0" applyAlignment="0" applyProtection="0"/>
    <xf numFmtId="0" fontId="58" fillId="34" borderId="14"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60" fillId="35" borderId="9" applyNumberFormat="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61" fillId="36" borderId="0" applyNumberFormat="0" applyBorder="0" applyAlignment="0" applyProtection="0"/>
  </cellStyleXfs>
  <cellXfs count="135">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15" xfId="0" applyNumberFormat="1" applyFill="1" applyBorder="1" applyAlignment="1">
      <alignment wrapText="1"/>
    </xf>
    <xf numFmtId="3" fontId="0" fillId="0" borderId="0" xfId="0" applyNumberFormat="1" applyFill="1" applyBorder="1" applyAlignment="1">
      <alignment/>
    </xf>
    <xf numFmtId="180" fontId="0" fillId="0" borderId="16" xfId="0" applyNumberFormat="1" applyFill="1" applyBorder="1" applyAlignment="1">
      <alignment horizontal="center"/>
    </xf>
    <xf numFmtId="3" fontId="0" fillId="0" borderId="4" xfId="0" applyNumberFormat="1" applyFill="1" applyBorder="1" applyAlignment="1">
      <alignment/>
    </xf>
    <xf numFmtId="180" fontId="0" fillId="0" borderId="17" xfId="0" applyNumberFormat="1" applyFill="1" applyBorder="1" applyAlignment="1">
      <alignment horizontal="center"/>
    </xf>
    <xf numFmtId="3" fontId="15" fillId="0" borderId="16" xfId="0" applyNumberFormat="1" applyFont="1" applyFill="1" applyBorder="1" applyAlignment="1">
      <alignment horizontal="right"/>
    </xf>
    <xf numFmtId="180" fontId="0" fillId="37" borderId="16" xfId="0" applyNumberFormat="1"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183" fontId="0" fillId="0" borderId="16" xfId="0" applyNumberFormat="1" applyFill="1" applyBorder="1" applyAlignment="1" quotePrefix="1">
      <alignment horizontal="center"/>
    </xf>
    <xf numFmtId="0" fontId="15" fillId="0" borderId="16" xfId="0" applyFont="1" applyFill="1" applyBorder="1" applyAlignment="1">
      <alignment horizontal="center"/>
    </xf>
    <xf numFmtId="2" fontId="12" fillId="7" borderId="0" xfId="0" applyNumberFormat="1" applyFont="1" applyFill="1" applyAlignment="1">
      <alignment/>
    </xf>
    <xf numFmtId="0" fontId="12" fillId="7" borderId="0" xfId="0" applyFont="1" applyFill="1" applyAlignment="1">
      <alignment horizontal="center"/>
    </xf>
    <xf numFmtId="2" fontId="12" fillId="7" borderId="0" xfId="0" applyNumberFormat="1" applyFont="1" applyFill="1" applyAlignment="1">
      <alignment horizontal="right"/>
    </xf>
    <xf numFmtId="0" fontId="0" fillId="7" borderId="0" xfId="0" applyFill="1" applyAlignment="1">
      <alignment/>
    </xf>
    <xf numFmtId="0" fontId="0" fillId="16" borderId="16" xfId="0" applyFill="1" applyBorder="1" applyAlignment="1">
      <alignment horizontal="center"/>
    </xf>
    <xf numFmtId="183" fontId="0" fillId="16" borderId="16" xfId="0" applyNumberFormat="1" applyFill="1" applyBorder="1" applyAlignment="1" quotePrefix="1">
      <alignment horizontal="center"/>
    </xf>
    <xf numFmtId="0" fontId="15" fillId="16" borderId="0" xfId="0" applyFont="1" applyFill="1" applyAlignment="1">
      <alignment horizontal="right"/>
    </xf>
    <xf numFmtId="0" fontId="0" fillId="16" borderId="0" xfId="0" applyFill="1" applyAlignment="1">
      <alignment horizontal="center"/>
    </xf>
    <xf numFmtId="180" fontId="0" fillId="0" borderId="0" xfId="0" applyNumberFormat="1" applyFill="1" applyAlignment="1">
      <alignment/>
    </xf>
    <xf numFmtId="2" fontId="17" fillId="7" borderId="0" xfId="0" applyNumberFormat="1" applyFont="1" applyFill="1" applyAlignment="1">
      <alignment horizontal="left" vertical="top"/>
    </xf>
    <xf numFmtId="0" fontId="0" fillId="0" borderId="16" xfId="0" applyFill="1" applyBorder="1" applyAlignment="1" quotePrefix="1">
      <alignment horizontal="center"/>
    </xf>
    <xf numFmtId="0" fontId="15" fillId="0" borderId="0" xfId="0" applyFont="1" applyFill="1" applyAlignment="1">
      <alignment/>
    </xf>
    <xf numFmtId="0" fontId="0" fillId="0" borderId="18" xfId="0" applyFill="1" applyBorder="1" applyAlignment="1">
      <alignment/>
    </xf>
    <xf numFmtId="0" fontId="14" fillId="0" borderId="19" xfId="0" applyFont="1" applyFill="1" applyBorder="1" applyAlignment="1">
      <alignment/>
    </xf>
    <xf numFmtId="0" fontId="14" fillId="38" borderId="19" xfId="0" applyFont="1" applyFill="1" applyBorder="1" applyAlignment="1">
      <alignment/>
    </xf>
    <xf numFmtId="0" fontId="14" fillId="39" borderId="19" xfId="0" applyFont="1" applyFill="1" applyBorder="1" applyAlignment="1">
      <alignment/>
    </xf>
    <xf numFmtId="0" fontId="14" fillId="40" borderId="19" xfId="0" applyFont="1" applyFill="1" applyBorder="1" applyAlignment="1">
      <alignment/>
    </xf>
    <xf numFmtId="0" fontId="14" fillId="0" borderId="20" xfId="0" applyFont="1" applyFill="1" applyBorder="1" applyAlignment="1">
      <alignment/>
    </xf>
    <xf numFmtId="0" fontId="0" fillId="0" borderId="21" xfId="0" applyFill="1" applyBorder="1" applyAlignment="1">
      <alignment/>
    </xf>
    <xf numFmtId="0" fontId="0" fillId="0" borderId="0" xfId="0" applyFont="1" applyFill="1" applyAlignment="1">
      <alignment/>
    </xf>
    <xf numFmtId="182" fontId="0" fillId="0" borderId="0" xfId="0" applyNumberFormat="1" applyFill="1" applyAlignment="1">
      <alignment/>
    </xf>
    <xf numFmtId="0" fontId="15" fillId="0" borderId="17" xfId="0" applyFont="1" applyFill="1" applyBorder="1" applyAlignment="1">
      <alignment horizontal="center"/>
    </xf>
    <xf numFmtId="184" fontId="0" fillId="0" borderId="0" xfId="0" applyNumberFormat="1" applyFill="1" applyAlignment="1">
      <alignment/>
    </xf>
    <xf numFmtId="3" fontId="0" fillId="41" borderId="16" xfId="0" applyNumberFormat="1" applyFill="1" applyBorder="1" applyAlignment="1" quotePrefix="1">
      <alignment horizontal="right"/>
    </xf>
    <xf numFmtId="3" fontId="0" fillId="41" borderId="16" xfId="0" applyNumberFormat="1" applyFill="1" applyBorder="1" applyAlignment="1">
      <alignment horizontal="right"/>
    </xf>
    <xf numFmtId="180" fontId="15" fillId="0" borderId="16" xfId="0" applyNumberFormat="1" applyFont="1" applyFill="1" applyBorder="1" applyAlignment="1">
      <alignment horizontal="center"/>
    </xf>
    <xf numFmtId="183" fontId="15" fillId="0" borderId="16" xfId="0" applyNumberFormat="1" applyFont="1" applyFill="1" applyBorder="1" applyAlignment="1">
      <alignment horizontal="center"/>
    </xf>
    <xf numFmtId="184" fontId="0" fillId="0" borderId="0" xfId="0" applyNumberFormat="1" applyFont="1" applyFill="1" applyAlignment="1">
      <alignment/>
    </xf>
    <xf numFmtId="184" fontId="15" fillId="0" borderId="0" xfId="0" applyNumberFormat="1" applyFont="1" applyFill="1" applyAlignment="1">
      <alignment horizontal="center"/>
    </xf>
    <xf numFmtId="3" fontId="0" fillId="0" borderId="0" xfId="0" applyNumberFormat="1" applyFill="1" applyAlignment="1">
      <alignment/>
    </xf>
    <xf numFmtId="0" fontId="15" fillId="0" borderId="0" xfId="0" applyFont="1" applyFill="1" applyAlignment="1" quotePrefix="1">
      <alignment horizontal="center"/>
    </xf>
    <xf numFmtId="184" fontId="15" fillId="0" borderId="0" xfId="0" applyNumberFormat="1" applyFont="1" applyFill="1" applyAlignment="1">
      <alignment/>
    </xf>
    <xf numFmtId="0" fontId="15" fillId="0" borderId="0" xfId="0" applyFont="1" applyFill="1" applyAlignment="1">
      <alignment wrapText="1"/>
    </xf>
    <xf numFmtId="0" fontId="0" fillId="0" borderId="0" xfId="0" applyFill="1" applyAlignment="1" quotePrefix="1">
      <alignment horizontal="right"/>
    </xf>
    <xf numFmtId="3" fontId="0" fillId="0" borderId="22" xfId="0" applyNumberFormat="1" applyFill="1" applyBorder="1" applyAlignment="1">
      <alignment horizontal="right"/>
    </xf>
    <xf numFmtId="3" fontId="0" fillId="37" borderId="22" xfId="0" applyNumberFormat="1" applyFill="1" applyBorder="1" applyAlignment="1">
      <alignment horizontal="right"/>
    </xf>
    <xf numFmtId="3" fontId="0" fillId="0" borderId="22" xfId="0" applyNumberFormat="1" applyFill="1" applyBorder="1" applyAlignment="1" quotePrefix="1">
      <alignment horizontal="right"/>
    </xf>
    <xf numFmtId="3" fontId="0" fillId="37" borderId="22" xfId="0" applyNumberFormat="1" applyFont="1" applyFill="1" applyBorder="1" applyAlignment="1">
      <alignment horizontal="right"/>
    </xf>
    <xf numFmtId="3" fontId="15" fillId="0" borderId="22" xfId="0" applyNumberFormat="1" applyFont="1" applyFill="1" applyBorder="1" applyAlignment="1">
      <alignment horizontal="right"/>
    </xf>
    <xf numFmtId="3" fontId="0" fillId="0" borderId="22" xfId="0" applyNumberFormat="1" applyFill="1" applyBorder="1" applyAlignment="1">
      <alignment/>
    </xf>
    <xf numFmtId="3" fontId="15" fillId="0" borderId="23" xfId="0" applyNumberFormat="1" applyFont="1" applyFill="1" applyBorder="1" applyAlignment="1">
      <alignment horizontal="right"/>
    </xf>
    <xf numFmtId="180" fontId="0" fillId="0" borderId="19" xfId="0" applyNumberFormat="1" applyFill="1" applyBorder="1" applyAlignment="1">
      <alignment horizontal="center"/>
    </xf>
    <xf numFmtId="0" fontId="15" fillId="0" borderId="19" xfId="0" applyFont="1" applyFill="1" applyBorder="1" applyAlignment="1">
      <alignment horizontal="center"/>
    </xf>
    <xf numFmtId="180" fontId="0" fillId="0" borderId="20" xfId="0" applyNumberFormat="1" applyFill="1" applyBorder="1" applyAlignment="1">
      <alignment horizontal="center"/>
    </xf>
    <xf numFmtId="3" fontId="0" fillId="0" borderId="0" xfId="56" applyNumberFormat="1" applyFont="1" applyFill="1" applyBorder="1" applyAlignment="1">
      <alignment horizontal="right" vertical="center"/>
      <protection/>
    </xf>
    <xf numFmtId="3" fontId="0" fillId="0" borderId="22" xfId="56" applyNumberFormat="1" applyFont="1" applyFill="1" applyBorder="1" applyAlignment="1">
      <alignment horizontal="right" vertical="center"/>
      <protection/>
    </xf>
    <xf numFmtId="3" fontId="0" fillId="0" borderId="19" xfId="56" applyNumberFormat="1" applyFont="1" applyFill="1" applyBorder="1" applyAlignment="1">
      <alignment horizontal="right" vertical="center"/>
      <protection/>
    </xf>
    <xf numFmtId="3" fontId="0" fillId="0" borderId="23" xfId="56" applyNumberFormat="1" applyFont="1" applyFill="1" applyBorder="1" applyAlignment="1">
      <alignment horizontal="right" vertical="center"/>
      <protection/>
    </xf>
    <xf numFmtId="3" fontId="0" fillId="0" borderId="4" xfId="56" applyNumberFormat="1" applyFont="1" applyFill="1" applyBorder="1" applyAlignment="1">
      <alignment horizontal="right" vertical="center"/>
      <protection/>
    </xf>
    <xf numFmtId="3" fontId="0" fillId="0" borderId="20" xfId="56" applyNumberFormat="1" applyFont="1" applyFill="1" applyBorder="1" applyAlignment="1">
      <alignment horizontal="right" vertical="center"/>
      <protection/>
    </xf>
    <xf numFmtId="196" fontId="0" fillId="0" borderId="0" xfId="73" applyNumberFormat="1" applyFont="1" applyFill="1" applyAlignment="1">
      <alignment/>
    </xf>
    <xf numFmtId="196" fontId="15" fillId="0" borderId="0" xfId="0" applyNumberFormat="1" applyFont="1" applyFill="1" applyAlignment="1">
      <alignment horizontal="center"/>
    </xf>
    <xf numFmtId="3" fontId="0" fillId="0" borderId="22" xfId="0" applyNumberFormat="1" applyFont="1" applyFill="1" applyBorder="1" applyAlignment="1">
      <alignment/>
    </xf>
    <xf numFmtId="3" fontId="0" fillId="0" borderId="0" xfId="0" applyNumberFormat="1" applyFont="1" applyFill="1" applyBorder="1" applyAlignment="1">
      <alignment/>
    </xf>
    <xf numFmtId="3" fontId="0" fillId="0" borderId="19" xfId="0" applyNumberFormat="1" applyFont="1" applyFill="1" applyBorder="1" applyAlignment="1">
      <alignment/>
    </xf>
    <xf numFmtId="196" fontId="0" fillId="0" borderId="0" xfId="73" applyNumberFormat="1" applyFont="1" applyFill="1" applyAlignment="1">
      <alignment/>
    </xf>
    <xf numFmtId="3" fontId="0" fillId="0" borderId="22" xfId="0" applyNumberFormat="1" applyFont="1" applyFill="1" applyBorder="1" applyAlignment="1">
      <alignment horizontal="right"/>
    </xf>
    <xf numFmtId="0" fontId="0" fillId="0" borderId="0" xfId="0" applyFill="1" applyAlignment="1">
      <alignment horizontal="right"/>
    </xf>
    <xf numFmtId="0" fontId="0" fillId="0" borderId="0" xfId="0" applyFont="1" applyFill="1" applyAlignment="1">
      <alignment/>
    </xf>
    <xf numFmtId="0" fontId="0" fillId="0" borderId="0" xfId="0" applyFont="1" applyFill="1" applyAlignment="1">
      <alignment horizontal="center"/>
    </xf>
    <xf numFmtId="0" fontId="0" fillId="0" borderId="0" xfId="0" applyFill="1" applyBorder="1" applyAlignment="1">
      <alignment/>
    </xf>
    <xf numFmtId="199" fontId="0" fillId="0" borderId="16" xfId="0" applyNumberFormat="1" applyFill="1" applyBorder="1" applyAlignment="1">
      <alignment horizontal="center"/>
    </xf>
    <xf numFmtId="199" fontId="0" fillId="0" borderId="17" xfId="0" applyNumberFormat="1" applyFill="1" applyBorder="1" applyAlignment="1">
      <alignment horizontal="center"/>
    </xf>
    <xf numFmtId="0" fontId="0" fillId="0" borderId="21" xfId="0" applyNumberFormat="1" applyFill="1" applyBorder="1" applyAlignment="1">
      <alignment wrapText="1"/>
    </xf>
    <xf numFmtId="0" fontId="0" fillId="0" borderId="18" xfId="0" applyNumberFormat="1" applyFill="1" applyBorder="1" applyAlignment="1">
      <alignment wrapText="1"/>
    </xf>
    <xf numFmtId="196" fontId="0" fillId="0" borderId="0" xfId="0" applyNumberFormat="1" applyFill="1" applyAlignment="1">
      <alignment/>
    </xf>
    <xf numFmtId="0" fontId="15" fillId="0" borderId="0" xfId="0" applyFont="1" applyFill="1" applyAlignment="1">
      <alignment horizontal="left"/>
    </xf>
    <xf numFmtId="3" fontId="0" fillId="0" borderId="24" xfId="0" applyNumberFormat="1" applyFont="1" applyFill="1" applyBorder="1" applyAlignment="1">
      <alignment/>
    </xf>
    <xf numFmtId="3" fontId="0" fillId="0" borderId="25" xfId="0" applyNumberFormat="1" applyFont="1" applyFill="1" applyBorder="1" applyAlignment="1">
      <alignment/>
    </xf>
    <xf numFmtId="3" fontId="0" fillId="0" borderId="26" xfId="0" applyNumberFormat="1" applyFont="1" applyFill="1" applyBorder="1" applyAlignment="1">
      <alignment/>
    </xf>
    <xf numFmtId="184" fontId="0" fillId="16" borderId="16" xfId="0" applyNumberFormat="1" applyFill="1" applyBorder="1" applyAlignment="1">
      <alignment horizontal="center"/>
    </xf>
    <xf numFmtId="0" fontId="0" fillId="0" borderId="22" xfId="0" applyFont="1" applyFill="1" applyBorder="1" applyAlignment="1">
      <alignment/>
    </xf>
    <xf numFmtId="0" fontId="0" fillId="38" borderId="22" xfId="0" applyFont="1" applyFill="1" applyBorder="1" applyAlignment="1">
      <alignment/>
    </xf>
    <xf numFmtId="0" fontId="0" fillId="39" borderId="22" xfId="0" applyFont="1" applyFill="1" applyBorder="1" applyAlignment="1">
      <alignment/>
    </xf>
    <xf numFmtId="0" fontId="0" fillId="40" borderId="22" xfId="0" applyFont="1" applyFill="1" applyBorder="1" applyAlignment="1">
      <alignment/>
    </xf>
    <xf numFmtId="0" fontId="0" fillId="0" borderId="23" xfId="0" applyFont="1" applyFill="1" applyBorder="1" applyAlignment="1">
      <alignment/>
    </xf>
    <xf numFmtId="0" fontId="0" fillId="0" borderId="0" xfId="0" applyFont="1" applyFill="1" applyAlignment="1">
      <alignment horizontal="left"/>
    </xf>
    <xf numFmtId="0" fontId="0" fillId="37" borderId="0" xfId="0" applyFont="1" applyFill="1" applyAlignment="1">
      <alignment horizontal="left"/>
    </xf>
    <xf numFmtId="0" fontId="0" fillId="37" borderId="0" xfId="0" applyFont="1" applyFill="1" applyAlignment="1">
      <alignment horizontal="center"/>
    </xf>
    <xf numFmtId="0" fontId="0" fillId="37" borderId="0" xfId="0" applyFont="1" applyFill="1" applyAlignment="1">
      <alignment/>
    </xf>
    <xf numFmtId="0" fontId="0" fillId="38" borderId="0" xfId="0" applyFont="1" applyFill="1" applyAlignment="1">
      <alignment/>
    </xf>
    <xf numFmtId="0" fontId="0" fillId="39" borderId="0" xfId="0" applyFont="1" applyFill="1" applyAlignment="1">
      <alignment/>
    </xf>
    <xf numFmtId="0" fontId="0" fillId="41"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0" xfId="0" applyFill="1" applyAlignment="1">
      <alignment horizontal="left"/>
    </xf>
    <xf numFmtId="0" fontId="0" fillId="0" borderId="24" xfId="0" applyFont="1" applyFill="1" applyBorder="1" applyAlignment="1">
      <alignment/>
    </xf>
    <xf numFmtId="180" fontId="0" fillId="0" borderId="27" xfId="0" applyNumberFormat="1" applyFill="1" applyBorder="1" applyAlignment="1">
      <alignment horizontal="center"/>
    </xf>
    <xf numFmtId="0" fontId="15" fillId="0" borderId="27" xfId="0" applyFont="1" applyFill="1" applyBorder="1" applyAlignment="1">
      <alignment horizontal="center"/>
    </xf>
    <xf numFmtId="3" fontId="15" fillId="0" borderId="27" xfId="0" applyNumberFormat="1" applyFont="1" applyFill="1" applyBorder="1" applyAlignment="1">
      <alignment horizontal="right"/>
    </xf>
    <xf numFmtId="0" fontId="0" fillId="0" borderId="24" xfId="0" applyFill="1" applyBorder="1" applyAlignment="1">
      <alignment/>
    </xf>
    <xf numFmtId="0" fontId="14" fillId="0" borderId="26" xfId="0" applyFont="1" applyFill="1" applyBorder="1" applyAlignment="1">
      <alignment/>
    </xf>
    <xf numFmtId="3" fontId="0" fillId="0" borderId="25" xfId="0" applyNumberFormat="1" applyFill="1" applyBorder="1" applyAlignment="1">
      <alignment/>
    </xf>
    <xf numFmtId="0" fontId="0" fillId="0" borderId="23" xfId="0" applyFill="1" applyBorder="1" applyAlignment="1">
      <alignment/>
    </xf>
    <xf numFmtId="3" fontId="15" fillId="0" borderId="17" xfId="0" applyNumberFormat="1" applyFont="1" applyFill="1" applyBorder="1" applyAlignment="1">
      <alignment horizontal="right"/>
    </xf>
    <xf numFmtId="0" fontId="0" fillId="0" borderId="24" xfId="0" applyFill="1" applyBorder="1" applyAlignment="1">
      <alignment horizontal="center"/>
    </xf>
    <xf numFmtId="0" fontId="15" fillId="0" borderId="23" xfId="0" applyFont="1" applyFill="1" applyBorder="1" applyAlignment="1">
      <alignment horizontal="center"/>
    </xf>
    <xf numFmtId="0" fontId="0" fillId="0" borderId="27" xfId="0" applyFill="1" applyBorder="1" applyAlignment="1">
      <alignment horizontal="center"/>
    </xf>
    <xf numFmtId="0" fontId="62" fillId="0" borderId="28" xfId="0" applyFont="1" applyFill="1" applyBorder="1" applyAlignment="1">
      <alignment horizontal="center" vertical="center" wrapText="1"/>
    </xf>
    <xf numFmtId="3" fontId="0" fillId="42" borderId="22" xfId="56" applyNumberFormat="1" applyFont="1" applyFill="1" applyBorder="1" applyAlignment="1">
      <alignment horizontal="right" vertical="center"/>
      <protection/>
    </xf>
    <xf numFmtId="3" fontId="0" fillId="42" borderId="0" xfId="56" applyNumberFormat="1" applyFont="1" applyFill="1" applyBorder="1" applyAlignment="1">
      <alignment horizontal="right" vertical="center"/>
      <protection/>
    </xf>
    <xf numFmtId="3" fontId="0" fillId="42" borderId="19" xfId="56" applyNumberFormat="1" applyFont="1" applyFill="1" applyBorder="1" applyAlignment="1">
      <alignment horizontal="right" vertical="center"/>
      <protection/>
    </xf>
    <xf numFmtId="0" fontId="14" fillId="0" borderId="28" xfId="0" applyFont="1" applyFill="1" applyBorder="1" applyAlignment="1">
      <alignment horizontal="center" vertical="center" wrapText="1"/>
    </xf>
    <xf numFmtId="0" fontId="63" fillId="0" borderId="0" xfId="0" applyFont="1" applyFill="1" applyAlignment="1">
      <alignment horizontal="center"/>
    </xf>
    <xf numFmtId="0" fontId="0" fillId="0" borderId="0" xfId="0" applyFill="1" applyBorder="1" applyAlignment="1">
      <alignment horizontal="center"/>
    </xf>
    <xf numFmtId="176" fontId="0" fillId="0" borderId="25" xfId="73" applyFont="1" applyFill="1" applyBorder="1" applyAlignment="1">
      <alignment/>
    </xf>
    <xf numFmtId="176" fontId="0" fillId="0" borderId="4" xfId="73" applyFont="1" applyFill="1" applyBorder="1" applyAlignment="1">
      <alignment/>
    </xf>
    <xf numFmtId="0" fontId="0" fillId="0" borderId="25" xfId="0" applyFill="1" applyBorder="1" applyAlignment="1">
      <alignment horizontal="center"/>
    </xf>
    <xf numFmtId="0" fontId="15" fillId="0" borderId="4" xfId="0" applyFont="1" applyFill="1" applyBorder="1" applyAlignment="1">
      <alignment horizontal="center"/>
    </xf>
    <xf numFmtId="199" fontId="0" fillId="0" borderId="27" xfId="0" applyNumberFormat="1" applyFill="1" applyBorder="1" applyAlignment="1">
      <alignment horizontal="center"/>
    </xf>
    <xf numFmtId="3" fontId="15" fillId="0" borderId="24" xfId="0" applyNumberFormat="1" applyFont="1" applyFill="1" applyBorder="1" applyAlignment="1">
      <alignment horizontal="right"/>
    </xf>
    <xf numFmtId="3" fontId="0" fillId="0" borderId="24" xfId="56" applyNumberFormat="1" applyFont="1" applyFill="1" applyBorder="1" applyAlignment="1">
      <alignment horizontal="right" vertical="center"/>
      <protection/>
    </xf>
    <xf numFmtId="3" fontId="0" fillId="0" borderId="25" xfId="56" applyNumberFormat="1" applyFont="1" applyFill="1" applyBorder="1" applyAlignment="1">
      <alignment horizontal="right" vertical="center"/>
      <protection/>
    </xf>
    <xf numFmtId="3" fontId="0" fillId="0" borderId="26" xfId="56" applyNumberFormat="1" applyFont="1" applyFill="1" applyBorder="1" applyAlignment="1">
      <alignment horizontal="right" vertical="center"/>
      <protection/>
    </xf>
    <xf numFmtId="180" fontId="0" fillId="0" borderId="26" xfId="0" applyNumberFormat="1" applyFill="1" applyBorder="1" applyAlignment="1">
      <alignment horizontal="center"/>
    </xf>
    <xf numFmtId="180" fontId="15" fillId="0" borderId="27" xfId="0" applyNumberFormat="1" applyFont="1" applyFill="1" applyBorder="1" applyAlignment="1">
      <alignment horizontal="center"/>
    </xf>
    <xf numFmtId="183" fontId="15" fillId="0" borderId="27" xfId="0" applyNumberFormat="1" applyFont="1" applyFill="1" applyBorder="1" applyAlignment="1">
      <alignment horizontal="center"/>
    </xf>
    <xf numFmtId="0" fontId="64" fillId="0" borderId="0" xfId="0" applyFont="1" applyFill="1" applyAlignment="1">
      <alignment/>
    </xf>
    <xf numFmtId="180" fontId="65" fillId="0" borderId="0" xfId="0" applyNumberFormat="1" applyFont="1" applyFill="1" applyAlignment="1">
      <alignment/>
    </xf>
    <xf numFmtId="0" fontId="65" fillId="0" borderId="0" xfId="0" applyFont="1" applyFill="1" applyAlignment="1">
      <alignment/>
    </xf>
    <xf numFmtId="3" fontId="15" fillId="0" borderId="0" xfId="56" applyNumberFormat="1" applyFont="1" applyFill="1" applyBorder="1" applyAlignment="1">
      <alignment horizontal="right" vertical="center"/>
      <protection/>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x indented GHG Textfiels"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5x indented GHG Textfiels"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AggblueCels_1x" xfId="35"/>
    <cellStyle name="Bold GHG Numbers (0.00)" xfId="36"/>
    <cellStyle name="Comma0 - Stil2" xfId="37"/>
    <cellStyle name="Comma0 - Stil3" xfId="38"/>
    <cellStyle name="Empty_B_border" xfId="39"/>
    <cellStyle name="H1" xfId="40"/>
    <cellStyle name="H3" xfId="41"/>
    <cellStyle name="Headline" xfId="42"/>
    <cellStyle name="InputCells12_BBorder_CRFReport-template" xfId="43"/>
    <cellStyle name="Navadno_Table2(I).A-Gs1" xfId="44"/>
    <cellStyle name="Normal GHG Numbers (0.00)" xfId="45"/>
    <cellStyle name="Normal GHG Textfiels Bold" xfId="46"/>
    <cellStyle name="Normal GHG whole table" xfId="47"/>
    <cellStyle name="Normal GHG-Shade" xfId="48"/>
    <cellStyle name="Normal_INF 11 kyoto CRF_LDR 311003_CRFReport-templateKP" xfId="49"/>
    <cellStyle name="Not Locked" xfId="50"/>
    <cellStyle name="Pattern" xfId="51"/>
    <cellStyle name="Shade" xfId="52"/>
    <cellStyle name="Standaard_1990" xfId="53"/>
    <cellStyle name="Standard_CRFReport-template" xfId="54"/>
    <cellStyle name="Обычный_2++" xfId="55"/>
    <cellStyle name="Обычный_CRF2002 (1)" xfId="56"/>
    <cellStyle name="アクセント 1" xfId="57"/>
    <cellStyle name="アクセント 2" xfId="58"/>
    <cellStyle name="アクセント 3" xfId="59"/>
    <cellStyle name="アクセント 4" xfId="60"/>
    <cellStyle name="アクセント 5" xfId="61"/>
    <cellStyle name="アクセント 6" xfId="62"/>
    <cellStyle name="タイトル" xfId="63"/>
    <cellStyle name="チェック セル" xfId="64"/>
    <cellStyle name="どちらでもない" xfId="65"/>
    <cellStyle name="Percent" xfId="66"/>
    <cellStyle name="Hyperlink" xfId="67"/>
    <cellStyle name="メモ" xfId="68"/>
    <cellStyle name="リンク セル" xfId="69"/>
    <cellStyle name="悪い" xfId="70"/>
    <cellStyle name="計算" xfId="71"/>
    <cellStyle name="警告文" xfId="72"/>
    <cellStyle name="Comma [0]" xfId="73"/>
    <cellStyle name="Comma"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2" xfId="85"/>
    <cellStyle name="標準 3" xfId="86"/>
    <cellStyle name="Followed Hyperlink" xfId="87"/>
    <cellStyle name="良い" xfId="88"/>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15"/>
          <c:w val="0.95225"/>
          <c:h val="0.89775"/>
        </c:manualLayout>
      </c:layout>
      <c:barChart>
        <c:barDir val="col"/>
        <c:grouping val="clustered"/>
        <c:varyColors val="0"/>
        <c:ser>
          <c:idx val="1"/>
          <c:order val="0"/>
          <c:tx>
            <c:strRef>
              <c:f>'GHG排出量とKP達成状況'!$AD$4</c:f>
              <c:strCache>
                <c:ptCount val="1"/>
                <c:pt idx="0">
                  <c:v>京都議定書達成目標値(%)</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delete val="1"/>
            </c:dLbl>
            <c:dLbl>
              <c:idx val="1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delete val="1"/>
            </c:dLbl>
            <c:dLbl>
              <c:idx val="3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1" u="none" baseline="0">
                    <a:solidFill>
                      <a:srgbClr val="000000"/>
                    </a:solidFill>
                  </a:defRPr>
                </a:pPr>
              </a:p>
            </c:txPr>
            <c:showLegendKey val="0"/>
            <c:showVal val="1"/>
            <c:showBubbleSize val="0"/>
            <c:showCatName val="0"/>
            <c:showSerName val="0"/>
            <c:showPercent val="0"/>
          </c:dLbls>
          <c:cat>
            <c:strRef>
              <c:f>'GHG排出量とKP達成状況'!$C$5:$C$47</c:f>
              <c:strCache/>
            </c:strRef>
          </c:cat>
          <c:val>
            <c:numRef>
              <c:f>'GHG排出量とKP達成状況'!$AD$5:$AD$47</c:f>
              <c:numCache/>
            </c:numRef>
          </c:val>
        </c:ser>
        <c:ser>
          <c:idx val="0"/>
          <c:order val="1"/>
          <c:tx>
            <c:strRef>
              <c:f>'GHG排出量とKP達成状況'!$AB$4</c:f>
              <c:strCache>
                <c:ptCount val="1"/>
                <c:pt idx="0">
                  <c:v>京都議定書基準年から2010年までの変化（%）</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3175">
                <a:noFill/>
              </a:ln>
            </c:spPr>
          </c:dPt>
          <c:dPt>
            <c:idx val="5"/>
            <c:invertIfNegative val="0"/>
            <c:spPr>
              <a:solidFill>
                <a:srgbClr val="C0504D"/>
              </a:solidFill>
              <a:ln w="3175">
                <a:noFill/>
              </a:ln>
            </c:spPr>
          </c:dPt>
          <c:dPt>
            <c:idx val="8"/>
            <c:invertIfNegative val="0"/>
            <c:spPr>
              <a:solidFill>
                <a:srgbClr val="C0504D"/>
              </a:solidFill>
              <a:ln w="3175">
                <a:noFill/>
              </a:ln>
            </c:spPr>
          </c:dPt>
          <c:dPt>
            <c:idx val="10"/>
            <c:invertIfNegative val="0"/>
            <c:spPr>
              <a:solidFill>
                <a:srgbClr val="4F81BD"/>
              </a:solidFill>
              <a:ln w="3175">
                <a:noFill/>
              </a:ln>
            </c:spPr>
          </c:dPt>
          <c:dPt>
            <c:idx val="11"/>
            <c:invertIfNegative val="0"/>
            <c:spPr>
              <a:solidFill>
                <a:srgbClr val="C0504D"/>
              </a:solidFill>
              <a:ln w="3175">
                <a:noFill/>
              </a:ln>
            </c:spPr>
          </c:dPt>
          <c:dPt>
            <c:idx val="12"/>
            <c:invertIfNegative val="0"/>
            <c:spPr>
              <a:solidFill>
                <a:srgbClr val="C0504D"/>
              </a:solidFill>
              <a:ln w="3175">
                <a:noFill/>
              </a:ln>
            </c:spPr>
          </c:dPt>
          <c:dPt>
            <c:idx val="14"/>
            <c:invertIfNegative val="0"/>
            <c:spPr>
              <a:solidFill>
                <a:srgbClr val="C0504D"/>
              </a:solidFill>
              <a:ln w="3175">
                <a:noFill/>
              </a:ln>
            </c:spPr>
          </c:dPt>
          <c:dPt>
            <c:idx val="15"/>
            <c:invertIfNegative val="0"/>
            <c:spPr>
              <a:solidFill>
                <a:srgbClr val="C0504D"/>
              </a:solidFill>
              <a:ln w="3175">
                <a:noFill/>
              </a:ln>
            </c:spPr>
          </c:dPt>
          <c:dPt>
            <c:idx val="17"/>
            <c:invertIfNegative val="0"/>
            <c:spPr>
              <a:solidFill>
                <a:srgbClr val="C0504D"/>
              </a:solidFill>
              <a:ln w="3175">
                <a:noFill/>
              </a:ln>
            </c:spPr>
          </c:dPt>
          <c:dPt>
            <c:idx val="18"/>
            <c:invertIfNegative val="0"/>
            <c:spPr>
              <a:solidFill>
                <a:srgbClr val="C0504D"/>
              </a:solidFill>
              <a:ln w="3175">
                <a:noFill/>
              </a:ln>
            </c:spPr>
          </c:dPt>
          <c:dPt>
            <c:idx val="19"/>
            <c:invertIfNegative val="0"/>
            <c:spPr>
              <a:solidFill>
                <a:srgbClr val="C0504D"/>
              </a:solidFill>
              <a:ln w="3175">
                <a:noFill/>
              </a:ln>
            </c:spPr>
          </c:dPt>
          <c:dPt>
            <c:idx val="22"/>
            <c:invertIfNegative val="0"/>
            <c:spPr>
              <a:solidFill>
                <a:srgbClr val="C0504D"/>
              </a:solidFill>
              <a:ln w="3175">
                <a:noFill/>
              </a:ln>
            </c:spPr>
          </c:dPt>
          <c:dPt>
            <c:idx val="38"/>
            <c:invertIfNegative val="0"/>
            <c:spPr>
              <a:solidFill>
                <a:srgbClr val="4F81BD"/>
              </a:solidFill>
              <a:ln w="3175">
                <a:noFill/>
              </a:ln>
            </c:spPr>
          </c:dPt>
          <c:dPt>
            <c:idx val="40"/>
            <c:invertIfNegative val="0"/>
            <c:spPr>
              <a:solidFill>
                <a:srgbClr val="C0504D"/>
              </a:solidFill>
              <a:ln w="3175">
                <a:noFill/>
              </a:ln>
            </c:spPr>
          </c:dPt>
          <c:dPt>
            <c:idx val="41"/>
            <c:invertIfNegative val="0"/>
            <c:spPr>
              <a:solidFill>
                <a:srgbClr val="4F81BD"/>
              </a:solidFill>
              <a:ln w="3175">
                <a:noFill/>
              </a:ln>
            </c:spPr>
          </c:dPt>
          <c:dPt>
            <c:idx val="43"/>
            <c:invertIfNegative val="0"/>
            <c:spPr>
              <a:solidFill>
                <a:srgbClr val="C0504D"/>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'GHG排出量とKP達成状況'!$C$5:$C$47</c:f>
              <c:strCache/>
            </c:strRef>
          </c:cat>
          <c:val>
            <c:numRef>
              <c:f>'GHG排出量とKP達成状況'!$AF$5:$AF$47</c:f>
              <c:numCache/>
            </c:numRef>
          </c:val>
        </c:ser>
        <c:gapWidth val="49"/>
        <c:axId val="23598799"/>
        <c:axId val="11062600"/>
      </c:barChart>
      <c:catAx>
        <c:axId val="23598799"/>
        <c:scaling>
          <c:orientation val="minMax"/>
        </c:scaling>
        <c:axPos val="b"/>
        <c:delete val="0"/>
        <c:numFmt formatCode="#,##0.00_);[Red]\(#,##0.00\)" sourceLinked="0"/>
        <c:majorTickMark val="none"/>
        <c:minorTickMark val="none"/>
        <c:tickLblPos val="low"/>
        <c:spPr>
          <a:ln w="3175">
            <a:solidFill>
              <a:srgbClr val="808080"/>
            </a:solidFill>
          </a:ln>
        </c:spPr>
        <c:txPr>
          <a:bodyPr vert="horz" rot="-5400000"/>
          <a:lstStyle/>
          <a:p>
            <a:pPr>
              <a:defRPr lang="en-US" cap="none" sz="1200" b="0" i="0" u="none" baseline="0">
                <a:solidFill>
                  <a:srgbClr val="000000"/>
                </a:solidFill>
              </a:defRPr>
            </a:pPr>
          </a:p>
        </c:txPr>
        <c:crossAx val="11062600"/>
        <c:crossesAt val="0"/>
        <c:auto val="0"/>
        <c:lblOffset val="100"/>
        <c:tickLblSkip val="1"/>
        <c:noMultiLvlLbl val="0"/>
      </c:catAx>
      <c:valAx>
        <c:axId val="11062600"/>
        <c:scaling>
          <c:orientation val="minMax"/>
          <c:max val="60"/>
          <c:min val="-6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23598799"/>
        <c:crossesAt val="1"/>
        <c:crossBetween val="between"/>
        <c:dispUnits/>
      </c:valAx>
      <c:spPr>
        <a:solidFill>
          <a:srgbClr val="FFFFFF"/>
        </a:solidFill>
        <a:ln w="3175">
          <a:noFill/>
        </a:ln>
      </c:spPr>
    </c:plotArea>
    <c:legend>
      <c:legendPos val="r"/>
      <c:legendEntry>
        <c:idx val="0"/>
        <c:txPr>
          <a:bodyPr vert="horz" rot="0"/>
          <a:lstStyle/>
          <a:p>
            <a:pPr>
              <a:defRPr lang="en-US" cap="none" sz="1200" b="1" i="1" u="none" baseline="0">
                <a:solidFill>
                  <a:srgbClr val="000000"/>
                </a:solidFill>
              </a:defRPr>
            </a:pPr>
          </a:p>
        </c:txPr>
      </c:legendEntry>
      <c:layout>
        <c:manualLayout>
          <c:xMode val="edge"/>
          <c:yMode val="edge"/>
          <c:x val="0.04875"/>
          <c:y val="0.04875"/>
          <c:w val="0.42325"/>
          <c:h val="0.087"/>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0.58825</cdr:x>
      <cdr:y>0.0565</cdr:y>
    </cdr:from>
    <cdr:to>
      <cdr:x>0.834</cdr:x>
      <cdr:y>0.09175</cdr:y>
    </cdr:to>
    <cdr:sp>
      <cdr:nvSpPr>
        <cdr:cNvPr id="1" name="テキスト ボックス 1"/>
        <cdr:cNvSpPr txBox="1">
          <a:spLocks noChangeArrowheads="1"/>
        </cdr:cNvSpPr>
      </cdr:nvSpPr>
      <cdr:spPr>
        <a:xfrm>
          <a:off x="5810250" y="361950"/>
          <a:ext cx="24288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青色は条約基準年比。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0.8815</cdr:x>
      <cdr:y>0.00725</cdr:y>
    </cdr:from>
    <cdr:to>
      <cdr:x>0.9225</cdr:x>
      <cdr:y>0.0405</cdr:y>
    </cdr:to>
    <cdr:sp>
      <cdr:nvSpPr>
        <cdr:cNvPr id="2" name="テキスト ボックス 1"/>
        <cdr:cNvSpPr txBox="1">
          <a:spLocks noChangeArrowheads="1"/>
        </cdr:cNvSpPr>
      </cdr:nvSpPr>
      <cdr:spPr>
        <a:xfrm>
          <a:off x="8705850" y="38100"/>
          <a:ext cx="409575" cy="21907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115%</a:t>
          </a:r>
          <a:r>
            <a:rPr lang="en-US" cap="none" sz="10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-0.005</cdr:x>
      <cdr:y>-0.00775</cdr:y>
    </cdr:from>
    <cdr:to>
      <cdr:x>-0.005</cdr:x>
      <cdr:y>-0.00775</cdr:y>
    </cdr:to>
    <cdr:sp>
      <cdr:nvSpPr>
        <cdr:cNvPr id="3" name="テキスト ボックス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84</xdr:row>
      <xdr:rowOff>95250</xdr:rowOff>
    </xdr:from>
    <xdr:to>
      <xdr:col>22</xdr:col>
      <xdr:colOff>390525</xdr:colOff>
      <xdr:row>125</xdr:row>
      <xdr:rowOff>0</xdr:rowOff>
    </xdr:to>
    <xdr:graphicFrame>
      <xdr:nvGraphicFramePr>
        <xdr:cNvPr id="1" name="グラフ 2"/>
        <xdr:cNvGraphicFramePr/>
      </xdr:nvGraphicFramePr>
      <xdr:xfrm>
        <a:off x="4371975" y="14039850"/>
        <a:ext cx="9877425" cy="6543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Z82"/>
  <sheetViews>
    <sheetView showZeros="0" tabSelected="1" zoomScalePageLayoutView="0" workbookViewId="0" topLeftCell="A1">
      <pane xSplit="5" ySplit="4" topLeftCell="F84" activePane="bottomRight" state="frozen"/>
      <selection pane="topLeft" activeCell="A1" sqref="A1"/>
      <selection pane="topRight" activeCell="D1" sqref="D1"/>
      <selection pane="bottomLeft" activeCell="A5" sqref="A5"/>
      <selection pane="bottomRight" activeCell="K57" sqref="K57"/>
    </sheetView>
  </sheetViews>
  <sheetFormatPr defaultColWidth="9.33203125" defaultRowHeight="12.75"/>
  <cols>
    <col min="1" max="1" width="1.0078125" style="1" customWidth="1"/>
    <col min="2" max="2" width="5.66015625" style="1" bestFit="1" customWidth="1"/>
    <col min="3" max="3" width="28" style="1" customWidth="1"/>
    <col min="4" max="5" width="11.83203125" style="2" customWidth="1"/>
    <col min="6" max="21" width="10.83203125" style="1" customWidth="1"/>
    <col min="22" max="26" width="10.83203125" style="2" customWidth="1"/>
    <col min="27" max="27" width="12.33203125" style="2" customWidth="1"/>
    <col min="28" max="28" width="13.33203125" style="1" bestFit="1" customWidth="1"/>
    <col min="29" max="29" width="17.5" style="1" customWidth="1"/>
    <col min="30" max="30" width="9.33203125" style="1" customWidth="1"/>
    <col min="31" max="31" width="8.5" style="1" customWidth="1"/>
    <col min="32" max="32" width="9.33203125" style="1" customWidth="1"/>
    <col min="33" max="33" width="13.66015625" style="1" bestFit="1" customWidth="1"/>
    <col min="34" max="34" width="4.5" style="33" bestFit="1" customWidth="1"/>
    <col min="35" max="35" width="13.66015625" style="1" bestFit="1" customWidth="1"/>
    <col min="36" max="36" width="9.33203125" style="1" customWidth="1"/>
    <col min="37" max="37" width="13.83203125" style="1" customWidth="1"/>
    <col min="38" max="38" width="13.5" style="1" customWidth="1"/>
    <col min="39" max="39" width="24" style="1" customWidth="1"/>
    <col min="40" max="40" width="16.5" style="1" customWidth="1"/>
    <col min="41" max="16384" width="9.33203125" style="1" customWidth="1"/>
  </cols>
  <sheetData>
    <row r="1" spans="2:31" ht="18">
      <c r="B1" s="14"/>
      <c r="C1" s="23" t="s">
        <v>53</v>
      </c>
      <c r="D1" s="15"/>
      <c r="E1" s="15"/>
      <c r="F1" s="14"/>
      <c r="G1" s="14"/>
      <c r="H1" s="14"/>
      <c r="I1" s="14"/>
      <c r="J1" s="16"/>
      <c r="K1" s="14"/>
      <c r="L1" s="14"/>
      <c r="M1" s="14"/>
      <c r="N1" s="14"/>
      <c r="O1" s="14"/>
      <c r="P1" s="14"/>
      <c r="Q1" s="14"/>
      <c r="R1" s="14"/>
      <c r="S1" s="14"/>
      <c r="T1" s="14"/>
      <c r="U1" s="14"/>
      <c r="V1" s="14"/>
      <c r="W1" s="14"/>
      <c r="X1" s="14"/>
      <c r="Y1" s="14"/>
      <c r="Z1" s="14"/>
      <c r="AA1" s="16"/>
      <c r="AB1" s="16"/>
      <c r="AC1" s="16"/>
      <c r="AD1" s="17"/>
      <c r="AE1" s="17"/>
    </row>
    <row r="2" spans="2:34" ht="15.75">
      <c r="B2" s="14"/>
      <c r="C2" s="14"/>
      <c r="D2" s="15"/>
      <c r="E2" s="15"/>
      <c r="F2" s="14"/>
      <c r="G2" s="14"/>
      <c r="H2" s="14"/>
      <c r="I2" s="14"/>
      <c r="J2" s="14"/>
      <c r="K2" s="14"/>
      <c r="L2" s="14"/>
      <c r="M2" s="14"/>
      <c r="N2" s="14"/>
      <c r="O2" s="14"/>
      <c r="P2" s="14"/>
      <c r="Q2" s="14"/>
      <c r="R2" s="14"/>
      <c r="S2" s="14"/>
      <c r="T2" s="14"/>
      <c r="U2" s="14"/>
      <c r="V2" s="14"/>
      <c r="W2" s="14"/>
      <c r="X2" s="14"/>
      <c r="Y2" s="14"/>
      <c r="Z2" s="14"/>
      <c r="AA2" s="14"/>
      <c r="AB2" s="14"/>
      <c r="AC2" s="14"/>
      <c r="AD2" s="17"/>
      <c r="AE2" s="17"/>
      <c r="AH2" s="1"/>
    </row>
    <row r="3" spans="22:34" ht="13.5" thickBot="1">
      <c r="V3" s="1"/>
      <c r="W3" s="1"/>
      <c r="X3" s="1"/>
      <c r="Y3" s="1"/>
      <c r="Z3" s="1"/>
      <c r="AB3" s="44"/>
      <c r="AC3" s="44"/>
      <c r="AD3" s="47" t="s">
        <v>102</v>
      </c>
      <c r="AF3" s="74"/>
      <c r="AG3" s="25"/>
      <c r="AH3" s="1"/>
    </row>
    <row r="4" spans="2:37" ht="48.75" thickBot="1">
      <c r="B4" s="32"/>
      <c r="C4" s="26"/>
      <c r="D4" s="116" t="s">
        <v>54</v>
      </c>
      <c r="E4" s="116" t="s">
        <v>42</v>
      </c>
      <c r="F4" s="77">
        <v>1990</v>
      </c>
      <c r="G4" s="3">
        <v>1991</v>
      </c>
      <c r="H4" s="3">
        <v>1992</v>
      </c>
      <c r="I4" s="3">
        <v>1993</v>
      </c>
      <c r="J4" s="3">
        <v>1994</v>
      </c>
      <c r="K4" s="3">
        <v>1995</v>
      </c>
      <c r="L4" s="3">
        <v>1996</v>
      </c>
      <c r="M4" s="3">
        <v>1997</v>
      </c>
      <c r="N4" s="3">
        <v>1998</v>
      </c>
      <c r="O4" s="3">
        <v>1999</v>
      </c>
      <c r="P4" s="3">
        <v>2000</v>
      </c>
      <c r="Q4" s="3">
        <v>2001</v>
      </c>
      <c r="R4" s="3">
        <v>2002</v>
      </c>
      <c r="S4" s="3">
        <v>2003</v>
      </c>
      <c r="T4" s="3">
        <v>2004</v>
      </c>
      <c r="U4" s="3">
        <v>2005</v>
      </c>
      <c r="V4" s="3">
        <v>2006</v>
      </c>
      <c r="W4" s="3">
        <v>2007</v>
      </c>
      <c r="X4" s="3">
        <v>2008</v>
      </c>
      <c r="Y4" s="3">
        <v>2009</v>
      </c>
      <c r="Z4" s="78">
        <v>2010</v>
      </c>
      <c r="AA4" s="112" t="s">
        <v>82</v>
      </c>
      <c r="AB4" s="112" t="s">
        <v>83</v>
      </c>
      <c r="AC4" s="112" t="s">
        <v>84</v>
      </c>
      <c r="AD4" s="112" t="s">
        <v>37</v>
      </c>
      <c r="AE4" s="112" t="s">
        <v>85</v>
      </c>
      <c r="AF4" s="131" t="s">
        <v>88</v>
      </c>
      <c r="AG4" s="46"/>
      <c r="AH4" s="1"/>
      <c r="AI4" s="46"/>
      <c r="AJ4" s="46"/>
      <c r="AK4" s="25"/>
    </row>
    <row r="5" spans="2:37" ht="12.75">
      <c r="B5" s="85" t="s">
        <v>62</v>
      </c>
      <c r="C5" s="27" t="s">
        <v>27</v>
      </c>
      <c r="D5" s="4">
        <f>F5</f>
        <v>417992.9055351437</v>
      </c>
      <c r="E5" s="48">
        <v>547699.841</v>
      </c>
      <c r="F5" s="81">
        <v>417992.9055351437</v>
      </c>
      <c r="G5" s="82">
        <v>419629.31131776806</v>
      </c>
      <c r="H5" s="82">
        <v>424107.3267439859</v>
      </c>
      <c r="I5" s="82">
        <v>425913.8045757907</v>
      </c>
      <c r="J5" s="82">
        <v>426469.0897254766</v>
      </c>
      <c r="K5" s="82">
        <v>439475.1403310376</v>
      </c>
      <c r="L5" s="82">
        <v>446452.9863000596</v>
      </c>
      <c r="M5" s="82">
        <v>458969.35914853605</v>
      </c>
      <c r="N5" s="82">
        <v>473503.31450781674</v>
      </c>
      <c r="O5" s="82">
        <v>483161.4100719568</v>
      </c>
      <c r="P5" s="82">
        <v>494269.4201023171</v>
      </c>
      <c r="Q5" s="82">
        <v>505016.0853472224</v>
      </c>
      <c r="R5" s="82">
        <v>506388.6390062355</v>
      </c>
      <c r="S5" s="82">
        <v>516544.24474084575</v>
      </c>
      <c r="T5" s="82">
        <v>524710.8747970532</v>
      </c>
      <c r="U5" s="82">
        <v>527758.8543722405</v>
      </c>
      <c r="V5" s="82">
        <v>532512.4623122175</v>
      </c>
      <c r="W5" s="82">
        <v>541219.0840523612</v>
      </c>
      <c r="X5" s="82">
        <v>549487.3209592031</v>
      </c>
      <c r="Y5" s="82">
        <v>547478.3636094508</v>
      </c>
      <c r="Z5" s="83">
        <v>542690.7556970008</v>
      </c>
      <c r="AA5" s="55">
        <f aca="true" t="shared" si="0" ref="AA5:AA12">(Z5-D5)/D5*100</f>
        <v>29.832527899537002</v>
      </c>
      <c r="AB5" s="5">
        <f>(Z5/E5-1)*100</f>
        <v>-0.914567602183991</v>
      </c>
      <c r="AC5" s="5">
        <f>(AVERAGE(X5:Z5)/E5-1)*100</f>
        <v>-0.2095480332231614</v>
      </c>
      <c r="AD5" s="10">
        <v>8</v>
      </c>
      <c r="AE5" s="75">
        <v>41013</v>
      </c>
      <c r="AF5" s="132">
        <f>AB5</f>
        <v>-0.914567602183991</v>
      </c>
      <c r="AG5" s="41"/>
      <c r="AH5" s="36"/>
      <c r="AI5" s="36"/>
      <c r="AJ5" s="22"/>
      <c r="AK5" s="69"/>
    </row>
    <row r="6" spans="2:37" ht="12.75">
      <c r="B6" s="86"/>
      <c r="C6" s="28" t="s">
        <v>28</v>
      </c>
      <c r="D6" s="4">
        <f>F6</f>
        <v>78162.3344783341</v>
      </c>
      <c r="E6" s="48">
        <v>79049.657</v>
      </c>
      <c r="F6" s="59">
        <v>78162.3344783341</v>
      </c>
      <c r="G6" s="58">
        <v>82202.99679271181</v>
      </c>
      <c r="H6" s="58">
        <v>75442.31083451424</v>
      </c>
      <c r="I6" s="58">
        <v>75488.12981140673</v>
      </c>
      <c r="J6" s="58">
        <v>76373.0388693137</v>
      </c>
      <c r="K6" s="58">
        <v>79806.18220060004</v>
      </c>
      <c r="L6" s="58">
        <v>82888.32666975235</v>
      </c>
      <c r="M6" s="58">
        <v>82469.56733281877</v>
      </c>
      <c r="N6" s="58">
        <v>81862.5574703221</v>
      </c>
      <c r="O6" s="58">
        <v>80254.13183936963</v>
      </c>
      <c r="P6" s="58">
        <v>80469.58422224838</v>
      </c>
      <c r="Q6" s="58">
        <v>84343.57994019453</v>
      </c>
      <c r="R6" s="58">
        <v>85992.06891902364</v>
      </c>
      <c r="S6" s="58">
        <v>91882.00040599825</v>
      </c>
      <c r="T6" s="58">
        <v>91458.43811093556</v>
      </c>
      <c r="U6" s="58">
        <v>92879.51481748327</v>
      </c>
      <c r="V6" s="58">
        <v>90059.06503811831</v>
      </c>
      <c r="W6" s="58">
        <v>87365.66730695091</v>
      </c>
      <c r="X6" s="58">
        <v>86955.53417063801</v>
      </c>
      <c r="Y6" s="58">
        <v>79739.34914290992</v>
      </c>
      <c r="Z6" s="60">
        <v>84593.93862194763</v>
      </c>
      <c r="AA6" s="55">
        <f t="shared" si="0"/>
        <v>8.228521047303557</v>
      </c>
      <c r="AB6" s="5">
        <f aca="true" t="shared" si="1" ref="AB6:AB12">(Z6/E6-1)*100</f>
        <v>7.013669422939595</v>
      </c>
      <c r="AC6" s="5">
        <f aca="true" t="shared" si="2" ref="AC6:AC46">(AVERAGE(X6:Z6)/E6-1)*100</f>
        <v>5.962434024432484</v>
      </c>
      <c r="AD6" s="18">
        <v>-13</v>
      </c>
      <c r="AE6" s="75">
        <v>41011</v>
      </c>
      <c r="AF6" s="132">
        <f aca="true" t="shared" si="3" ref="AF6:AF18">AB6</f>
        <v>7.013669422939595</v>
      </c>
      <c r="AG6" s="41"/>
      <c r="AH6" s="45"/>
      <c r="AJ6" s="22"/>
      <c r="AK6" s="64"/>
    </row>
    <row r="7" spans="2:39" ht="12.75">
      <c r="B7" s="87"/>
      <c r="C7" s="29" t="s">
        <v>29</v>
      </c>
      <c r="D7" s="4">
        <f>F7</f>
        <v>139179.25810004125</v>
      </c>
      <c r="E7" s="49">
        <v>127363.85</v>
      </c>
      <c r="F7" s="59">
        <v>139179.25810004125</v>
      </c>
      <c r="G7" s="58">
        <v>131653.05744565217</v>
      </c>
      <c r="H7" s="58">
        <v>122009.04186689957</v>
      </c>
      <c r="I7" s="58">
        <v>107625.41181631555</v>
      </c>
      <c r="J7" s="58">
        <v>91739.76547232165</v>
      </c>
      <c r="K7" s="58">
        <v>82849.66275680835</v>
      </c>
      <c r="L7" s="58">
        <v>84917.5820086841</v>
      </c>
      <c r="M7" s="58">
        <v>86739.46931583568</v>
      </c>
      <c r="N7" s="58">
        <v>84958.7663850845</v>
      </c>
      <c r="O7" s="58">
        <v>81484.82633620247</v>
      </c>
      <c r="P7" s="58">
        <v>79173.71773493187</v>
      </c>
      <c r="Q7" s="58">
        <v>77225.09333885618</v>
      </c>
      <c r="R7" s="58">
        <v>76796.20026356226</v>
      </c>
      <c r="S7" s="58">
        <v>78569.74627330525</v>
      </c>
      <c r="T7" s="58">
        <v>82903.97931538892</v>
      </c>
      <c r="U7" s="58">
        <v>84181.74180069659</v>
      </c>
      <c r="V7" s="58">
        <v>88051.85814479206</v>
      </c>
      <c r="W7" s="58">
        <v>87319.39403429287</v>
      </c>
      <c r="X7" s="58">
        <v>90606.781672624</v>
      </c>
      <c r="Y7" s="58">
        <v>87886.5173779117</v>
      </c>
      <c r="Z7" s="60">
        <v>89444.38491934743</v>
      </c>
      <c r="AA7" s="55">
        <f t="shared" si="0"/>
        <v>-35.73440026885664</v>
      </c>
      <c r="AB7" s="9">
        <f>(Z7/E7-1)*100</f>
        <v>-29.772549338491704</v>
      </c>
      <c r="AC7" s="9">
        <f t="shared" si="2"/>
        <v>-29.876050917670614</v>
      </c>
      <c r="AD7" s="10">
        <v>-8</v>
      </c>
      <c r="AE7" s="75">
        <v>41013</v>
      </c>
      <c r="AF7" s="132">
        <f t="shared" si="3"/>
        <v>-29.772549338491704</v>
      </c>
      <c r="AG7" s="41"/>
      <c r="AH7" s="36"/>
      <c r="AI7" s="36"/>
      <c r="AJ7" s="22"/>
      <c r="AK7" s="64"/>
      <c r="AM7" s="25"/>
    </row>
    <row r="8" spans="2:37" ht="12.75">
      <c r="B8" s="86"/>
      <c r="C8" s="28" t="s">
        <v>30</v>
      </c>
      <c r="D8" s="4">
        <f>F8</f>
        <v>143280.71102937683</v>
      </c>
      <c r="E8" s="48">
        <v>145728.763</v>
      </c>
      <c r="F8" s="59">
        <v>143280.71102937683</v>
      </c>
      <c r="G8" s="58">
        <v>145279.9611613996</v>
      </c>
      <c r="H8" s="58">
        <v>143980.4657169641</v>
      </c>
      <c r="I8" s="58">
        <v>143041.27924910097</v>
      </c>
      <c r="J8" s="58">
        <v>148725.45136394087</v>
      </c>
      <c r="K8" s="58">
        <v>150529.35143096003</v>
      </c>
      <c r="L8" s="58">
        <v>154488.04900379415</v>
      </c>
      <c r="M8" s="58">
        <v>145959.61280846957</v>
      </c>
      <c r="N8" s="58">
        <v>151530.94133137458</v>
      </c>
      <c r="O8" s="58">
        <v>145334.65208575415</v>
      </c>
      <c r="P8" s="58">
        <v>146154.3351614118</v>
      </c>
      <c r="Q8" s="58">
        <v>145454.56648240364</v>
      </c>
      <c r="R8" s="58">
        <v>144463.17041638555</v>
      </c>
      <c r="S8" s="58">
        <v>146487.92545915645</v>
      </c>
      <c r="T8" s="58">
        <v>147433.7106444357</v>
      </c>
      <c r="U8" s="58">
        <v>143622.54708674684</v>
      </c>
      <c r="V8" s="58">
        <v>138838.9048676272</v>
      </c>
      <c r="W8" s="58">
        <v>133926.7393007972</v>
      </c>
      <c r="X8" s="58">
        <v>136686.2387069205</v>
      </c>
      <c r="Y8" s="58">
        <v>125186.55063447749</v>
      </c>
      <c r="Z8" s="60">
        <v>132459.22319909648</v>
      </c>
      <c r="AA8" s="55">
        <f t="shared" si="0"/>
        <v>-7.552648051880219</v>
      </c>
      <c r="AB8" s="5">
        <f t="shared" si="1"/>
        <v>-9.105642240923661</v>
      </c>
      <c r="AC8" s="5">
        <f t="shared" si="2"/>
        <v>-9.802291960603004</v>
      </c>
      <c r="AD8" s="18">
        <v>-7.5</v>
      </c>
      <c r="AE8" s="75">
        <v>41014</v>
      </c>
      <c r="AF8" s="132">
        <f t="shared" si="3"/>
        <v>-9.105642240923661</v>
      </c>
      <c r="AG8" s="41"/>
      <c r="AH8" s="45"/>
      <c r="AJ8" s="22"/>
      <c r="AK8" s="64"/>
    </row>
    <row r="9" spans="2:37" ht="12.75">
      <c r="B9" s="87"/>
      <c r="C9" s="29" t="s">
        <v>31</v>
      </c>
      <c r="D9" s="37">
        <v>128399.38852090364</v>
      </c>
      <c r="E9" s="50">
        <v>132618.658</v>
      </c>
      <c r="F9" s="59">
        <v>114297.69579634874</v>
      </c>
      <c r="G9" s="58">
        <v>91979.15859196005</v>
      </c>
      <c r="H9" s="58">
        <v>85237.91641692341</v>
      </c>
      <c r="I9" s="58">
        <v>82787.59860325433</v>
      </c>
      <c r="J9" s="58">
        <v>80205.4726061812</v>
      </c>
      <c r="K9" s="58">
        <v>81534.82317091106</v>
      </c>
      <c r="L9" s="58">
        <v>80946.43981808396</v>
      </c>
      <c r="M9" s="58">
        <v>77402.19830752129</v>
      </c>
      <c r="N9" s="58">
        <v>71428.42747610314</v>
      </c>
      <c r="O9" s="58">
        <v>63818.642945327316</v>
      </c>
      <c r="P9" s="58">
        <v>62891.88937711343</v>
      </c>
      <c r="Q9" s="58">
        <v>65695.47293396202</v>
      </c>
      <c r="R9" s="58">
        <v>62553.923192324146</v>
      </c>
      <c r="S9" s="58">
        <v>67634.76723072754</v>
      </c>
      <c r="T9" s="58">
        <v>66470.03704521683</v>
      </c>
      <c r="U9" s="58">
        <v>66361.44583593681</v>
      </c>
      <c r="V9" s="58">
        <v>67403.26741686328</v>
      </c>
      <c r="W9" s="58">
        <v>70907.84968420095</v>
      </c>
      <c r="X9" s="58">
        <v>68603.66824437134</v>
      </c>
      <c r="Y9" s="58">
        <v>58895.13630595911</v>
      </c>
      <c r="Z9" s="60">
        <v>61427.05515603117</v>
      </c>
      <c r="AA9" s="55">
        <f t="shared" si="0"/>
        <v>-52.15938653319152</v>
      </c>
      <c r="AB9" s="5">
        <f t="shared" si="1"/>
        <v>-53.681438130650385</v>
      </c>
      <c r="AC9" s="5">
        <f t="shared" si="2"/>
        <v>-52.51400706468677</v>
      </c>
      <c r="AD9" s="10">
        <v>-8</v>
      </c>
      <c r="AE9" s="75">
        <v>41011</v>
      </c>
      <c r="AF9" s="132">
        <f t="shared" si="3"/>
        <v>-53.681438130650385</v>
      </c>
      <c r="AG9" s="41"/>
      <c r="AH9" s="36"/>
      <c r="AI9" s="36"/>
      <c r="AJ9" s="22"/>
      <c r="AK9" s="64"/>
    </row>
    <row r="10" spans="2:37" ht="12.75">
      <c r="B10" s="85"/>
      <c r="C10" s="27" t="s">
        <v>32</v>
      </c>
      <c r="D10" s="4">
        <f>F10</f>
        <v>589290.6931863899</v>
      </c>
      <c r="E10" s="48">
        <v>593998.462</v>
      </c>
      <c r="F10" s="59">
        <v>589290.6931863899</v>
      </c>
      <c r="G10" s="58">
        <v>582703.7549859309</v>
      </c>
      <c r="H10" s="58">
        <v>599467.818529223</v>
      </c>
      <c r="I10" s="58">
        <v>601304.2624548906</v>
      </c>
      <c r="J10" s="58">
        <v>621932.2512104578</v>
      </c>
      <c r="K10" s="58">
        <v>638592.1715812963</v>
      </c>
      <c r="L10" s="58">
        <v>657194.1642424236</v>
      </c>
      <c r="M10" s="58">
        <v>670651.8577605548</v>
      </c>
      <c r="N10" s="58">
        <v>678413.29978436</v>
      </c>
      <c r="O10" s="58">
        <v>690926.2689916913</v>
      </c>
      <c r="P10" s="58">
        <v>717603.4335893096</v>
      </c>
      <c r="Q10" s="58">
        <v>711235.7959806632</v>
      </c>
      <c r="R10" s="58">
        <v>718305.5202985909</v>
      </c>
      <c r="S10" s="58">
        <v>739365.1773838925</v>
      </c>
      <c r="T10" s="58">
        <v>751263.9526285771</v>
      </c>
      <c r="U10" s="58">
        <v>739794.2048709905</v>
      </c>
      <c r="V10" s="58">
        <v>725538.6481431988</v>
      </c>
      <c r="W10" s="58">
        <v>751097.0360746315</v>
      </c>
      <c r="X10" s="58">
        <v>730598.6413558128</v>
      </c>
      <c r="Y10" s="58">
        <v>690015.0274058229</v>
      </c>
      <c r="Z10" s="60">
        <v>691710.0430489529</v>
      </c>
      <c r="AA10" s="55">
        <f t="shared" si="0"/>
        <v>17.38010646473392</v>
      </c>
      <c r="AB10" s="5">
        <f t="shared" si="1"/>
        <v>16.44980371160505</v>
      </c>
      <c r="AC10" s="5">
        <f>(AVERAGE(X10:Z10)/E10-1)*100</f>
        <v>18.536991083465605</v>
      </c>
      <c r="AD10" s="10">
        <v>-6</v>
      </c>
      <c r="AE10" s="75">
        <v>41010</v>
      </c>
      <c r="AF10" s="132">
        <f t="shared" si="3"/>
        <v>16.44980371160505</v>
      </c>
      <c r="AG10" s="41"/>
      <c r="AH10" s="36"/>
      <c r="AI10" s="36"/>
      <c r="AJ10" s="22"/>
      <c r="AK10" s="64"/>
    </row>
    <row r="11" spans="2:37" ht="12.75">
      <c r="B11" s="87"/>
      <c r="C11" s="29" t="s">
        <v>33</v>
      </c>
      <c r="D11" s="4">
        <f>F11</f>
        <v>31469.466791341303</v>
      </c>
      <c r="E11" s="51">
        <v>36027.325</v>
      </c>
      <c r="F11" s="70">
        <v>31469.466791341303</v>
      </c>
      <c r="G11" s="67">
        <v>24760.9242425537</v>
      </c>
      <c r="H11" s="67">
        <v>23106.33552267586</v>
      </c>
      <c r="I11" s="67">
        <v>23150.1948216301</v>
      </c>
      <c r="J11" s="67">
        <v>22218.446588303843</v>
      </c>
      <c r="K11" s="67">
        <v>23039.3949010226</v>
      </c>
      <c r="L11" s="67">
        <v>23597.414482541386</v>
      </c>
      <c r="M11" s="67">
        <v>24979.66495436049</v>
      </c>
      <c r="N11" s="67">
        <v>25100.06428111903</v>
      </c>
      <c r="O11" s="67">
        <v>26375.573473434408</v>
      </c>
      <c r="P11" s="67">
        <v>26093.521575440594</v>
      </c>
      <c r="Q11" s="67">
        <v>27288.478287901864</v>
      </c>
      <c r="R11" s="67">
        <v>28332.573813285562</v>
      </c>
      <c r="S11" s="67">
        <v>29906.866216918803</v>
      </c>
      <c r="T11" s="67">
        <v>29956.754608280728</v>
      </c>
      <c r="U11" s="67">
        <v>30244.220960895233</v>
      </c>
      <c r="V11" s="67">
        <v>30746.82325763037</v>
      </c>
      <c r="W11" s="67">
        <v>32408.453509483814</v>
      </c>
      <c r="X11" s="67">
        <v>31048.97663894028</v>
      </c>
      <c r="Y11" s="67">
        <v>29056.47565748266</v>
      </c>
      <c r="Z11" s="68">
        <v>28597.025084252455</v>
      </c>
      <c r="AA11" s="55">
        <f t="shared" si="0"/>
        <v>-9.127710126563661</v>
      </c>
      <c r="AB11" s="9">
        <f t="shared" si="1"/>
        <v>-20.624067747876207</v>
      </c>
      <c r="AC11" s="9">
        <f t="shared" si="2"/>
        <v>-17.93036962853852</v>
      </c>
      <c r="AD11" s="10">
        <v>-5</v>
      </c>
      <c r="AE11" s="75">
        <v>41054</v>
      </c>
      <c r="AF11" s="132">
        <f t="shared" si="3"/>
        <v>-20.624067747876207</v>
      </c>
      <c r="AG11" s="41"/>
      <c r="AH11" s="36"/>
      <c r="AI11" s="36"/>
      <c r="AJ11" s="22"/>
      <c r="AK11" s="64"/>
    </row>
    <row r="12" spans="2:37" ht="12.75">
      <c r="B12" s="87"/>
      <c r="C12" s="29" t="s">
        <v>34</v>
      </c>
      <c r="D12" s="4">
        <f>F12</f>
        <v>195822.24934191152</v>
      </c>
      <c r="E12" s="48">
        <v>194248.218</v>
      </c>
      <c r="F12" s="59">
        <v>195822.24934191152</v>
      </c>
      <c r="G12" s="58">
        <v>181786.94725328227</v>
      </c>
      <c r="H12" s="58">
        <v>165341.46808129386</v>
      </c>
      <c r="I12" s="58">
        <v>159214.30589807552</v>
      </c>
      <c r="J12" s="58">
        <v>149238.34491601732</v>
      </c>
      <c r="K12" s="58">
        <v>150341.488596824</v>
      </c>
      <c r="L12" s="58">
        <v>154431.90366692282</v>
      </c>
      <c r="M12" s="58">
        <v>151572.13318551722</v>
      </c>
      <c r="N12" s="58">
        <v>144678.77830011753</v>
      </c>
      <c r="O12" s="58">
        <v>136350.82130595087</v>
      </c>
      <c r="P12" s="58">
        <v>145775.45858096099</v>
      </c>
      <c r="Q12" s="58">
        <v>145572.51531903778</v>
      </c>
      <c r="R12" s="58">
        <v>141483.40731446596</v>
      </c>
      <c r="S12" s="58">
        <v>144610.10489998784</v>
      </c>
      <c r="T12" s="58">
        <v>146438.37391620723</v>
      </c>
      <c r="U12" s="58">
        <v>146326.00196392945</v>
      </c>
      <c r="V12" s="58">
        <v>148448.20016484364</v>
      </c>
      <c r="W12" s="58">
        <v>148848.2639069408</v>
      </c>
      <c r="X12" s="58">
        <v>143662.6211430423</v>
      </c>
      <c r="Y12" s="58">
        <v>134722.29948485782</v>
      </c>
      <c r="Z12" s="60">
        <v>139157.8630863069</v>
      </c>
      <c r="AA12" s="55">
        <f t="shared" si="0"/>
        <v>-28.936643535672445</v>
      </c>
      <c r="AB12" s="5">
        <f t="shared" si="1"/>
        <v>-28.36080324489417</v>
      </c>
      <c r="AC12" s="5">
        <f t="shared" si="2"/>
        <v>-28.34892935556521</v>
      </c>
      <c r="AD12" s="10">
        <v>-8</v>
      </c>
      <c r="AE12" s="75">
        <v>41014</v>
      </c>
      <c r="AF12" s="132">
        <f t="shared" si="3"/>
        <v>-28.36080324489417</v>
      </c>
      <c r="AG12" s="41"/>
      <c r="AH12" s="36"/>
      <c r="AI12" s="36"/>
      <c r="AJ12" s="22"/>
      <c r="AK12" s="64"/>
    </row>
    <row r="13" spans="2:37" ht="12.75">
      <c r="B13" s="86" t="s">
        <v>63</v>
      </c>
      <c r="C13" s="28" t="s">
        <v>56</v>
      </c>
      <c r="D13" s="8" t="s">
        <v>89</v>
      </c>
      <c r="E13" s="48">
        <v>69978.07</v>
      </c>
      <c r="F13" s="59">
        <v>69263.3690414906</v>
      </c>
      <c r="G13" s="58">
        <v>79807.3542002757</v>
      </c>
      <c r="H13" s="58">
        <v>73743.34889973735</v>
      </c>
      <c r="I13" s="58">
        <v>76021.6252250535</v>
      </c>
      <c r="J13" s="58">
        <v>79945.74733630454</v>
      </c>
      <c r="K13" s="58">
        <v>76617.07260569396</v>
      </c>
      <c r="L13" s="58">
        <v>89537.91060489274</v>
      </c>
      <c r="M13" s="58">
        <v>80020.16271465135</v>
      </c>
      <c r="N13" s="58">
        <v>76116.72946873542</v>
      </c>
      <c r="O13" s="58">
        <v>73340.81243434521</v>
      </c>
      <c r="P13" s="58">
        <v>68794.447568037</v>
      </c>
      <c r="Q13" s="58">
        <v>70376.40238895168</v>
      </c>
      <c r="R13" s="58">
        <v>69690.94380594038</v>
      </c>
      <c r="S13" s="58">
        <v>74546.3490293261</v>
      </c>
      <c r="T13" s="58">
        <v>68740.40179180636</v>
      </c>
      <c r="U13" s="58">
        <v>64422.514551466564</v>
      </c>
      <c r="V13" s="58">
        <v>72309.9303593853</v>
      </c>
      <c r="W13" s="58">
        <v>67711.97642476759</v>
      </c>
      <c r="X13" s="58">
        <v>64273.04934574301</v>
      </c>
      <c r="Y13" s="58">
        <v>61312.35149616748</v>
      </c>
      <c r="Z13" s="60">
        <v>61780.796675469086</v>
      </c>
      <c r="AA13" s="56" t="s">
        <v>90</v>
      </c>
      <c r="AB13" s="5">
        <f>(Z13/E13-1)*100</f>
        <v>-11.714060311367437</v>
      </c>
      <c r="AC13" s="5">
        <f>(AVERAGE(X13:Z13)/E13-1)*100</f>
        <v>-10.750040444871</v>
      </c>
      <c r="AD13" s="84">
        <f>(276838.955/(E13*5)-1)*100</f>
        <v>-20.87836803730083</v>
      </c>
      <c r="AE13" s="75">
        <v>41031</v>
      </c>
      <c r="AF13" s="132">
        <f>AB13</f>
        <v>-11.714060311367437</v>
      </c>
      <c r="AG13" s="41"/>
      <c r="AH13" s="45"/>
      <c r="AJ13" s="22"/>
      <c r="AK13" s="64"/>
    </row>
    <row r="14" spans="2:37" ht="12.75" customHeight="1" hidden="1">
      <c r="B14" s="86" t="s">
        <v>63</v>
      </c>
      <c r="C14" s="28" t="s">
        <v>41</v>
      </c>
      <c r="D14" s="8" t="s">
        <v>89</v>
      </c>
      <c r="E14" s="48">
        <v>69323.34</v>
      </c>
      <c r="F14" s="113"/>
      <c r="G14" s="114"/>
      <c r="H14" s="114"/>
      <c r="I14" s="114"/>
      <c r="J14" s="114"/>
      <c r="K14" s="114"/>
      <c r="L14" s="114"/>
      <c r="M14" s="114"/>
      <c r="N14" s="114"/>
      <c r="O14" s="114"/>
      <c r="P14" s="114"/>
      <c r="Q14" s="114"/>
      <c r="R14" s="114"/>
      <c r="S14" s="114"/>
      <c r="T14" s="114"/>
      <c r="U14" s="114"/>
      <c r="V14" s="114"/>
      <c r="W14" s="114"/>
      <c r="X14" s="114"/>
      <c r="Y14" s="114"/>
      <c r="Z14" s="115"/>
      <c r="AA14" s="56" t="s">
        <v>90</v>
      </c>
      <c r="AB14" s="5">
        <f>(Z14/E14-1)*100</f>
        <v>-100</v>
      </c>
      <c r="AC14" s="5" t="e">
        <f t="shared" si="2"/>
        <v>#DIV/0!</v>
      </c>
      <c r="AD14" s="18">
        <v>-21</v>
      </c>
      <c r="AE14" s="75"/>
      <c r="AF14" s="132">
        <f t="shared" si="3"/>
        <v>-100</v>
      </c>
      <c r="AG14" s="42"/>
      <c r="AH14" s="45"/>
      <c r="AJ14" s="65"/>
      <c r="AK14" s="65"/>
    </row>
    <row r="15" spans="2:37" ht="12.75">
      <c r="B15" s="87"/>
      <c r="C15" s="29" t="s">
        <v>35</v>
      </c>
      <c r="D15" s="4">
        <f>F15</f>
        <v>40856.88601320152</v>
      </c>
      <c r="E15" s="48">
        <v>42622.312</v>
      </c>
      <c r="F15" s="59">
        <v>40856.88601320152</v>
      </c>
      <c r="G15" s="58">
        <v>37690.44862836796</v>
      </c>
      <c r="H15" s="58">
        <v>27624.01301058873</v>
      </c>
      <c r="I15" s="58">
        <v>21438.24295252371</v>
      </c>
      <c r="J15" s="58">
        <v>22045.57732093887</v>
      </c>
      <c r="K15" s="58">
        <v>20193.186217878545</v>
      </c>
      <c r="L15" s="58">
        <v>20833.18818606976</v>
      </c>
      <c r="M15" s="58">
        <v>20414.643177147667</v>
      </c>
      <c r="N15" s="58">
        <v>18911.97954647241</v>
      </c>
      <c r="O15" s="58">
        <v>17527.06546074574</v>
      </c>
      <c r="P15" s="58">
        <v>17220.299382460456</v>
      </c>
      <c r="Q15" s="58">
        <v>17616.544338524785</v>
      </c>
      <c r="R15" s="58">
        <v>16983.326902397093</v>
      </c>
      <c r="S15" s="58">
        <v>18876.890463071217</v>
      </c>
      <c r="T15" s="58">
        <v>19219.646431868132</v>
      </c>
      <c r="U15" s="58">
        <v>18564.776287687422</v>
      </c>
      <c r="V15" s="58">
        <v>17999.5766422876</v>
      </c>
      <c r="W15" s="58">
        <v>21129.182559580764</v>
      </c>
      <c r="X15" s="58">
        <v>19705.014553435427</v>
      </c>
      <c r="Y15" s="58">
        <v>16391.072158656414</v>
      </c>
      <c r="Z15" s="60">
        <v>20516.762206879503</v>
      </c>
      <c r="AA15" s="55">
        <f>(Z15-D15)/D15*100</f>
        <v>-49.78383276628031</v>
      </c>
      <c r="AB15" s="5">
        <f>(Z15/E15-1)*100</f>
        <v>-51.86379798712115</v>
      </c>
      <c r="AC15" s="5">
        <f t="shared" si="2"/>
        <v>-55.72518534504389</v>
      </c>
      <c r="AD15" s="10">
        <v>-8</v>
      </c>
      <c r="AE15" s="75">
        <v>41012</v>
      </c>
      <c r="AF15" s="132">
        <f t="shared" si="3"/>
        <v>-51.86379798712115</v>
      </c>
      <c r="AG15" s="41"/>
      <c r="AH15" s="36"/>
      <c r="AI15" s="36"/>
      <c r="AJ15" s="22"/>
      <c r="AK15" s="64"/>
    </row>
    <row r="16" spans="2:37" ht="12.75">
      <c r="B16" s="85"/>
      <c r="C16" s="27" t="s">
        <v>97</v>
      </c>
      <c r="D16" s="4">
        <f>F16</f>
        <v>5583134.549101366</v>
      </c>
      <c r="E16" s="52" t="s">
        <v>90</v>
      </c>
      <c r="F16" s="59">
        <v>5583134.549101366</v>
      </c>
      <c r="G16" s="58">
        <v>5485201.743553566</v>
      </c>
      <c r="H16" s="58">
        <v>5282936.626829892</v>
      </c>
      <c r="I16" s="58">
        <v>5183736.44479531</v>
      </c>
      <c r="J16" s="58">
        <v>5158455.829277124</v>
      </c>
      <c r="K16" s="58">
        <v>5212623.915583809</v>
      </c>
      <c r="L16" s="58">
        <v>5321346.352179036</v>
      </c>
      <c r="M16" s="58">
        <v>5227497.06710811</v>
      </c>
      <c r="N16" s="58">
        <v>5184982.125320596</v>
      </c>
      <c r="O16" s="58">
        <v>5075095.063609141</v>
      </c>
      <c r="P16" s="58">
        <v>5078135.217490494</v>
      </c>
      <c r="Q16" s="58">
        <v>5131258.180401855</v>
      </c>
      <c r="R16" s="58">
        <v>5086054.85698088</v>
      </c>
      <c r="S16" s="58">
        <v>5172271.373840813</v>
      </c>
      <c r="T16" s="58">
        <v>5177931.806325392</v>
      </c>
      <c r="U16" s="58">
        <v>5148712.329446906</v>
      </c>
      <c r="V16" s="118">
        <v>5132292.590747474</v>
      </c>
      <c r="W16" s="58">
        <v>5078976.064433867</v>
      </c>
      <c r="X16" s="58">
        <v>4974386.576520755</v>
      </c>
      <c r="Y16" s="58">
        <v>4609879.552848864</v>
      </c>
      <c r="Z16" s="60">
        <v>4720877.943808798</v>
      </c>
      <c r="AA16" s="55">
        <f>(Z16-D16)/D16*100</f>
        <v>-15.443951739105993</v>
      </c>
      <c r="AB16" s="39" t="s">
        <v>90</v>
      </c>
      <c r="AC16" s="13" t="s">
        <v>90</v>
      </c>
      <c r="AD16" s="40" t="s">
        <v>90</v>
      </c>
      <c r="AE16" s="75">
        <v>41054</v>
      </c>
      <c r="AF16" s="132">
        <f>AA16</f>
        <v>-15.443951739105993</v>
      </c>
      <c r="AG16" s="41"/>
      <c r="AH16" s="36"/>
      <c r="AI16" s="36"/>
      <c r="AJ16" s="22"/>
      <c r="AK16" s="64"/>
    </row>
    <row r="17" spans="2:42" ht="12.75">
      <c r="B17" s="88" t="s">
        <v>64</v>
      </c>
      <c r="C17" s="30" t="s">
        <v>98</v>
      </c>
      <c r="D17" s="4">
        <f>F17</f>
        <v>4249344.557775858</v>
      </c>
      <c r="E17" s="48">
        <v>4265517.719</v>
      </c>
      <c r="F17" s="59">
        <v>4249344.557775858</v>
      </c>
      <c r="G17" s="58">
        <v>4265016.613048036</v>
      </c>
      <c r="H17" s="58">
        <v>4175951.9086261694</v>
      </c>
      <c r="I17" s="58">
        <v>4108814.1785957096</v>
      </c>
      <c r="J17" s="58">
        <v>4106273.4695174606</v>
      </c>
      <c r="K17" s="58">
        <v>4149302.3373722215</v>
      </c>
      <c r="L17" s="58">
        <v>4233359.362147783</v>
      </c>
      <c r="M17" s="58">
        <v>4170934.569578509</v>
      </c>
      <c r="N17" s="58">
        <v>4189681.9794179606</v>
      </c>
      <c r="O17" s="58">
        <v>4129009.487780137</v>
      </c>
      <c r="P17" s="58">
        <v>4139239.002162921</v>
      </c>
      <c r="Q17" s="58">
        <v>4182627.7938582646</v>
      </c>
      <c r="R17" s="58">
        <v>4156371.4611755568</v>
      </c>
      <c r="S17" s="58">
        <v>4209475.158444519</v>
      </c>
      <c r="T17" s="58">
        <v>4211848.614860499</v>
      </c>
      <c r="U17" s="58">
        <v>4180337.3701974326</v>
      </c>
      <c r="V17" s="58">
        <v>4142044.466882708</v>
      </c>
      <c r="W17" s="58">
        <v>4083320.1930322964</v>
      </c>
      <c r="X17" s="58">
        <v>3999053.774436482</v>
      </c>
      <c r="Y17" s="58">
        <v>3719154.0286757085</v>
      </c>
      <c r="Z17" s="60">
        <v>3797613.0053687315</v>
      </c>
      <c r="AA17" s="55">
        <f>(Z17-D17)/D17*100</f>
        <v>-10.630617175547808</v>
      </c>
      <c r="AB17" s="5">
        <f>(Z17/E17-1)*100</f>
        <v>-10.969470635347934</v>
      </c>
      <c r="AC17" s="5">
        <f t="shared" si="2"/>
        <v>-10.008416585355938</v>
      </c>
      <c r="AD17" s="10">
        <v>-8</v>
      </c>
      <c r="AE17" s="75">
        <v>41054</v>
      </c>
      <c r="AF17" s="132">
        <f t="shared" si="3"/>
        <v>-10.969470635347934</v>
      </c>
      <c r="AG17" s="41"/>
      <c r="AH17" s="36"/>
      <c r="AI17" s="36"/>
      <c r="AJ17" s="22"/>
      <c r="AK17" s="64"/>
      <c r="AP17" s="58"/>
    </row>
    <row r="18" spans="2:37" ht="12.75">
      <c r="B18" s="86"/>
      <c r="C18" s="28" t="s">
        <v>0</v>
      </c>
      <c r="D18" s="4">
        <f>F18</f>
        <v>70365.3587388458</v>
      </c>
      <c r="E18" s="48">
        <v>71003.509</v>
      </c>
      <c r="F18" s="59">
        <v>70365.3587388458</v>
      </c>
      <c r="G18" s="58">
        <v>68177.63420182388</v>
      </c>
      <c r="H18" s="58">
        <v>66768.40860138084</v>
      </c>
      <c r="I18" s="58">
        <v>68871.89464116492</v>
      </c>
      <c r="J18" s="58">
        <v>74264.05492049376</v>
      </c>
      <c r="K18" s="58">
        <v>70816.07024321631</v>
      </c>
      <c r="L18" s="58">
        <v>76549.01019693639</v>
      </c>
      <c r="M18" s="58">
        <v>75176.1299710715</v>
      </c>
      <c r="N18" s="58">
        <v>71581.74691476706</v>
      </c>
      <c r="O18" s="58">
        <v>71040.41433602534</v>
      </c>
      <c r="P18" s="58">
        <v>69238.99687457042</v>
      </c>
      <c r="Q18" s="58">
        <v>74460.52343886551</v>
      </c>
      <c r="R18" s="58">
        <v>76608.7671413436</v>
      </c>
      <c r="S18" s="58">
        <v>84513.2867005792</v>
      </c>
      <c r="T18" s="58">
        <v>80480.6687902635</v>
      </c>
      <c r="U18" s="58">
        <v>68622.5250130613</v>
      </c>
      <c r="V18" s="58">
        <v>79834.22550346298</v>
      </c>
      <c r="W18" s="58">
        <v>78195.46587195179</v>
      </c>
      <c r="X18" s="58">
        <v>70242.84987033237</v>
      </c>
      <c r="Y18" s="58">
        <v>66118.73422047996</v>
      </c>
      <c r="Z18" s="60">
        <v>74555.635333118</v>
      </c>
      <c r="AA18" s="55">
        <f>(Z18-D18)/D18*100</f>
        <v>5.955027686029441</v>
      </c>
      <c r="AB18" s="5">
        <f>(Z18/E18-1)*100</f>
        <v>5.002747586908685</v>
      </c>
      <c r="AC18" s="5">
        <f t="shared" si="2"/>
        <v>-0.9827249411338723</v>
      </c>
      <c r="AD18" s="19" t="s">
        <v>91</v>
      </c>
      <c r="AE18" s="75">
        <v>41011</v>
      </c>
      <c r="AF18" s="132">
        <f t="shared" si="3"/>
        <v>5.002747586908685</v>
      </c>
      <c r="AG18" s="41"/>
      <c r="AH18" s="45"/>
      <c r="AJ18" s="22"/>
      <c r="AK18" s="64"/>
    </row>
    <row r="19" spans="2:37" ht="12.75">
      <c r="B19" s="86" t="s">
        <v>65</v>
      </c>
      <c r="C19" s="28" t="s">
        <v>39</v>
      </c>
      <c r="D19" s="8" t="s">
        <v>90</v>
      </c>
      <c r="E19" s="48">
        <v>563925.328</v>
      </c>
      <c r="F19" s="59">
        <v>558990.3003334261</v>
      </c>
      <c r="G19" s="58">
        <v>582275.0966977098</v>
      </c>
      <c r="H19" s="58">
        <v>573412.2724006692</v>
      </c>
      <c r="I19" s="58">
        <v>547864.9124915753</v>
      </c>
      <c r="J19" s="58">
        <v>544113.2760421403</v>
      </c>
      <c r="K19" s="58">
        <v>555366.9748524347</v>
      </c>
      <c r="L19" s="58">
        <v>572292.9748946754</v>
      </c>
      <c r="M19" s="58">
        <v>566759.4372506657</v>
      </c>
      <c r="N19" s="58">
        <v>581635.2222017326</v>
      </c>
      <c r="O19" s="58">
        <v>568961.9773625248</v>
      </c>
      <c r="P19" s="58">
        <v>564799.6667476181</v>
      </c>
      <c r="Q19" s="58">
        <v>564725.6089404145</v>
      </c>
      <c r="R19" s="58">
        <v>557023.8708143715</v>
      </c>
      <c r="S19" s="58">
        <v>563657.7459216549</v>
      </c>
      <c r="T19" s="58">
        <v>563426.2429255066</v>
      </c>
      <c r="U19" s="58">
        <v>567109.0931108261</v>
      </c>
      <c r="V19" s="58">
        <v>552408.2297144559</v>
      </c>
      <c r="W19" s="58">
        <v>541999.0724752643</v>
      </c>
      <c r="X19" s="58">
        <v>537297.1193502903</v>
      </c>
      <c r="Y19" s="58">
        <v>514568.0242678092</v>
      </c>
      <c r="Z19" s="60">
        <v>522372.577879712</v>
      </c>
      <c r="AA19" s="56" t="s">
        <v>40</v>
      </c>
      <c r="AB19" s="5">
        <f aca="true" t="shared" si="4" ref="AB19:AB28">(Z19/E19-1)*100</f>
        <v>-7.368484453013968</v>
      </c>
      <c r="AC19" s="5">
        <f t="shared" si="2"/>
        <v>-6.947625667571156</v>
      </c>
      <c r="AD19" s="19" t="s">
        <v>26</v>
      </c>
      <c r="AE19" s="75">
        <v>41004</v>
      </c>
      <c r="AF19" s="132">
        <f>AB19</f>
        <v>-7.368484453013968</v>
      </c>
      <c r="AG19" s="41"/>
      <c r="AH19" s="45"/>
      <c r="AJ19" s="22"/>
      <c r="AK19" s="64"/>
    </row>
    <row r="20" spans="2:37" ht="12.75">
      <c r="B20" s="86"/>
      <c r="C20" s="28" t="s">
        <v>1</v>
      </c>
      <c r="D20" s="4">
        <f>F20</f>
        <v>1246138.0701778354</v>
      </c>
      <c r="E20" s="48">
        <v>1232429.543</v>
      </c>
      <c r="F20" s="59">
        <v>1246138.0701778354</v>
      </c>
      <c r="G20" s="58">
        <v>1200386.789535038</v>
      </c>
      <c r="H20" s="58">
        <v>1150559.066486907</v>
      </c>
      <c r="I20" s="58">
        <v>1141416.813947248</v>
      </c>
      <c r="J20" s="58">
        <v>1121783.5476329091</v>
      </c>
      <c r="K20" s="58">
        <v>1117434.7052755833</v>
      </c>
      <c r="L20" s="58">
        <v>1136356.0539887007</v>
      </c>
      <c r="M20" s="58">
        <v>1100230.5566277944</v>
      </c>
      <c r="N20" s="58">
        <v>1074379.205009097</v>
      </c>
      <c r="O20" s="58">
        <v>1040059.6703046951</v>
      </c>
      <c r="P20" s="58">
        <v>1038999.0790178127</v>
      </c>
      <c r="Q20" s="58">
        <v>1053762.8952012307</v>
      </c>
      <c r="R20" s="58">
        <v>1032627.609765269</v>
      </c>
      <c r="S20" s="58">
        <v>1030810.3849874894</v>
      </c>
      <c r="T20" s="58">
        <v>1019242.7545630186</v>
      </c>
      <c r="U20" s="58">
        <v>997276.8972798729</v>
      </c>
      <c r="V20" s="58">
        <v>998895.4031948054</v>
      </c>
      <c r="W20" s="58">
        <v>976991.9408420211</v>
      </c>
      <c r="X20" s="58">
        <v>975966.9696061604</v>
      </c>
      <c r="Y20" s="58">
        <v>911802.225431342</v>
      </c>
      <c r="Z20" s="60">
        <v>936543.8168627918</v>
      </c>
      <c r="AA20" s="55">
        <f aca="true" t="shared" si="5" ref="AA20:AA28">(Z20-D20)/D20*100</f>
        <v>-24.844297812911027</v>
      </c>
      <c r="AB20" s="5">
        <f t="shared" si="4"/>
        <v>-24.008327925745633</v>
      </c>
      <c r="AC20" s="5">
        <f t="shared" si="2"/>
        <v>-23.611237982678624</v>
      </c>
      <c r="AD20" s="18">
        <v>-21</v>
      </c>
      <c r="AE20" s="75">
        <v>41012</v>
      </c>
      <c r="AF20" s="132">
        <f aca="true" t="shared" si="6" ref="AF20:AF46">AB20</f>
        <v>-24.008327925745633</v>
      </c>
      <c r="AG20" s="41"/>
      <c r="AH20" s="45"/>
      <c r="AJ20" s="22"/>
      <c r="AK20" s="64"/>
    </row>
    <row r="21" spans="2:37" ht="12.75">
      <c r="B21" s="86"/>
      <c r="C21" s="28" t="s">
        <v>2</v>
      </c>
      <c r="D21" s="4">
        <f>F21</f>
        <v>105005.4594092505</v>
      </c>
      <c r="E21" s="48">
        <v>106987.169</v>
      </c>
      <c r="F21" s="59">
        <v>105005.4594092505</v>
      </c>
      <c r="G21" s="58">
        <v>104545.70448885299</v>
      </c>
      <c r="H21" s="58">
        <v>106004.57149311951</v>
      </c>
      <c r="I21" s="58">
        <v>105096.30462502035</v>
      </c>
      <c r="J21" s="58">
        <v>107875.67937678102</v>
      </c>
      <c r="K21" s="58">
        <v>109776.75922615133</v>
      </c>
      <c r="L21" s="58">
        <v>112883.69267015174</v>
      </c>
      <c r="M21" s="58">
        <v>117771.92737277498</v>
      </c>
      <c r="N21" s="58">
        <v>123383.86948282552</v>
      </c>
      <c r="O21" s="58">
        <v>123379.76159534139</v>
      </c>
      <c r="P21" s="58">
        <v>127053.98333688044</v>
      </c>
      <c r="Q21" s="58">
        <v>128032.61342697674</v>
      </c>
      <c r="R21" s="58">
        <v>127780.64791403232</v>
      </c>
      <c r="S21" s="58">
        <v>131668.89120580576</v>
      </c>
      <c r="T21" s="58">
        <v>132081.14419649943</v>
      </c>
      <c r="U21" s="58">
        <v>135661.35259109837</v>
      </c>
      <c r="V21" s="58">
        <v>132150.62207395426</v>
      </c>
      <c r="W21" s="58">
        <v>135046.4522256758</v>
      </c>
      <c r="X21" s="58">
        <v>131263.4035681394</v>
      </c>
      <c r="Y21" s="58">
        <v>124692.76536820318</v>
      </c>
      <c r="Z21" s="60">
        <v>118286.73018203634</v>
      </c>
      <c r="AA21" s="55">
        <f t="shared" si="5"/>
        <v>12.648171673649014</v>
      </c>
      <c r="AB21" s="5">
        <f t="shared" si="4"/>
        <v>10.561604057432671</v>
      </c>
      <c r="AC21" s="5">
        <f t="shared" si="2"/>
        <v>16.600555193174294</v>
      </c>
      <c r="AD21" s="18">
        <v>25</v>
      </c>
      <c r="AE21" s="75">
        <v>41010</v>
      </c>
      <c r="AF21" s="132">
        <f t="shared" si="6"/>
        <v>10.561604057432671</v>
      </c>
      <c r="AG21" s="41"/>
      <c r="AH21" s="45"/>
      <c r="AJ21" s="22"/>
      <c r="AK21" s="64"/>
    </row>
    <row r="22" spans="2:37" ht="12.75">
      <c r="B22" s="87"/>
      <c r="C22" s="29" t="s">
        <v>3</v>
      </c>
      <c r="D22" s="37">
        <v>114756.11894210753</v>
      </c>
      <c r="E22" s="50">
        <v>115397.149</v>
      </c>
      <c r="F22" s="59">
        <v>97309.7310950836</v>
      </c>
      <c r="G22" s="58">
        <v>89706.08881564449</v>
      </c>
      <c r="H22" s="58">
        <v>80527.57359650248</v>
      </c>
      <c r="I22" s="58">
        <v>80769.06032082297</v>
      </c>
      <c r="J22" s="58">
        <v>80416.92432931454</v>
      </c>
      <c r="K22" s="58">
        <v>78819.21986564311</v>
      </c>
      <c r="L22" s="58">
        <v>80973.66979026832</v>
      </c>
      <c r="M22" s="58">
        <v>79189.06025458267</v>
      </c>
      <c r="N22" s="58">
        <v>78689.01176812469</v>
      </c>
      <c r="O22" s="58">
        <v>78954.94852555601</v>
      </c>
      <c r="P22" s="58">
        <v>77270.39268112277</v>
      </c>
      <c r="Q22" s="58">
        <v>79167.90188217106</v>
      </c>
      <c r="R22" s="58">
        <v>76940.31798737269</v>
      </c>
      <c r="S22" s="58">
        <v>79920.74930209637</v>
      </c>
      <c r="T22" s="58">
        <v>79028.27000879853</v>
      </c>
      <c r="U22" s="58">
        <v>79486.24564879466</v>
      </c>
      <c r="V22" s="58">
        <v>77756.44661690795</v>
      </c>
      <c r="W22" s="58">
        <v>75649.18408819484</v>
      </c>
      <c r="X22" s="58">
        <v>73291.66620284921</v>
      </c>
      <c r="Y22" s="58">
        <v>66864.21379225417</v>
      </c>
      <c r="Z22" s="60">
        <v>67679.05024037755</v>
      </c>
      <c r="AA22" s="55">
        <f t="shared" si="5"/>
        <v>-41.02358038570435</v>
      </c>
      <c r="AB22" s="5">
        <f t="shared" si="4"/>
        <v>-41.351193832026524</v>
      </c>
      <c r="AC22" s="5">
        <f t="shared" si="2"/>
        <v>-39.96531917916477</v>
      </c>
      <c r="AD22" s="10">
        <v>-6</v>
      </c>
      <c r="AE22" s="75">
        <v>41033</v>
      </c>
      <c r="AF22" s="132">
        <f t="shared" si="6"/>
        <v>-41.351193832026524</v>
      </c>
      <c r="AG22" s="41"/>
      <c r="AH22" s="36"/>
      <c r="AI22" s="36"/>
      <c r="AJ22" s="22"/>
      <c r="AK22" s="64"/>
    </row>
    <row r="23" spans="2:37" ht="12.75">
      <c r="B23" s="85"/>
      <c r="C23" s="27" t="s">
        <v>4</v>
      </c>
      <c r="D23" s="4">
        <f aca="true" t="shared" si="7" ref="D23:D30">F23</f>
        <v>3501.356951133177</v>
      </c>
      <c r="E23" s="48">
        <v>3367.972</v>
      </c>
      <c r="F23" s="59">
        <v>3501.356951133177</v>
      </c>
      <c r="G23" s="58">
        <v>3341.0162300581596</v>
      </c>
      <c r="H23" s="58">
        <v>3246.049549767152</v>
      </c>
      <c r="I23" s="58">
        <v>3307.5873752737443</v>
      </c>
      <c r="J23" s="58">
        <v>3239.9964932151033</v>
      </c>
      <c r="K23" s="58">
        <v>3274.234390030006</v>
      </c>
      <c r="L23" s="58">
        <v>3362.334337323416</v>
      </c>
      <c r="M23" s="58">
        <v>3510.950105916071</v>
      </c>
      <c r="N23" s="58">
        <v>3633.615579952886</v>
      </c>
      <c r="O23" s="58">
        <v>3870.5783408617626</v>
      </c>
      <c r="P23" s="58">
        <v>3845.0860822666755</v>
      </c>
      <c r="Q23" s="58">
        <v>3813.6876172886127</v>
      </c>
      <c r="R23" s="58">
        <v>3852.895919959242</v>
      </c>
      <c r="S23" s="58">
        <v>3830.3564246871265</v>
      </c>
      <c r="T23" s="58">
        <v>3881.0777209809035</v>
      </c>
      <c r="U23" s="58">
        <v>3818.99950344194</v>
      </c>
      <c r="V23" s="58">
        <v>4345.230375748987</v>
      </c>
      <c r="W23" s="58">
        <v>4573.6377685310945</v>
      </c>
      <c r="X23" s="58">
        <v>4958.679292845108</v>
      </c>
      <c r="Y23" s="58">
        <v>4700.224218496308</v>
      </c>
      <c r="Z23" s="60">
        <v>4542.054058941348</v>
      </c>
      <c r="AA23" s="55">
        <f>(Z23-D23)/D23*100</f>
        <v>29.72267958773412</v>
      </c>
      <c r="AB23" s="5">
        <f>(Z23/E23-1)*100</f>
        <v>34.86020842635709</v>
      </c>
      <c r="AC23" s="5">
        <f t="shared" si="2"/>
        <v>40.549046233982565</v>
      </c>
      <c r="AD23" s="10">
        <v>10</v>
      </c>
      <c r="AE23" s="75">
        <v>41013</v>
      </c>
      <c r="AF23" s="132">
        <f t="shared" si="6"/>
        <v>34.86020842635709</v>
      </c>
      <c r="AG23" s="41"/>
      <c r="AH23" s="36"/>
      <c r="AI23" s="36"/>
      <c r="AJ23" s="22"/>
      <c r="AK23" s="64"/>
    </row>
    <row r="24" spans="2:37" ht="12.75">
      <c r="B24" s="86"/>
      <c r="C24" s="28" t="s">
        <v>5</v>
      </c>
      <c r="D24" s="4">
        <f t="shared" si="7"/>
        <v>55162.55472039259</v>
      </c>
      <c r="E24" s="48">
        <v>55607.836</v>
      </c>
      <c r="F24" s="59">
        <v>55162.55472039259</v>
      </c>
      <c r="G24" s="58">
        <v>55938.267639432066</v>
      </c>
      <c r="H24" s="58">
        <v>55931.14713310557</v>
      </c>
      <c r="I24" s="58">
        <v>56237.60179879569</v>
      </c>
      <c r="J24" s="58">
        <v>57643.205931576376</v>
      </c>
      <c r="K24" s="58">
        <v>58771.07452887843</v>
      </c>
      <c r="L24" s="58">
        <v>60793.62446304038</v>
      </c>
      <c r="M24" s="58">
        <v>62240.53882208815</v>
      </c>
      <c r="N24" s="58">
        <v>64966.399469020726</v>
      </c>
      <c r="O24" s="58">
        <v>66197.51789826578</v>
      </c>
      <c r="P24" s="58">
        <v>68103.34942938153</v>
      </c>
      <c r="Q24" s="58">
        <v>70064.81322683622</v>
      </c>
      <c r="R24" s="58">
        <v>68154.66513772101</v>
      </c>
      <c r="S24" s="58">
        <v>68198.76100481521</v>
      </c>
      <c r="T24" s="58">
        <v>68064.16390272572</v>
      </c>
      <c r="U24" s="58">
        <v>69315.38149123533</v>
      </c>
      <c r="V24" s="58">
        <v>68896.8990118568</v>
      </c>
      <c r="W24" s="58">
        <v>68302.6967510533</v>
      </c>
      <c r="X24" s="58">
        <v>67567.03998651715</v>
      </c>
      <c r="Y24" s="58">
        <v>61741.498861941516</v>
      </c>
      <c r="Z24" s="60">
        <v>61313.91610316868</v>
      </c>
      <c r="AA24" s="55">
        <f t="shared" si="5"/>
        <v>11.151335201852149</v>
      </c>
      <c r="AB24" s="5">
        <f t="shared" si="4"/>
        <v>10.26128782132194</v>
      </c>
      <c r="AC24" s="5">
        <f t="shared" si="2"/>
        <v>14.265943233628287</v>
      </c>
      <c r="AD24" s="18">
        <v>13</v>
      </c>
      <c r="AE24" s="75">
        <v>41012</v>
      </c>
      <c r="AF24" s="132">
        <f t="shared" si="6"/>
        <v>10.26128782132194</v>
      </c>
      <c r="AG24" s="41"/>
      <c r="AH24" s="45"/>
      <c r="AJ24" s="22"/>
      <c r="AK24" s="64"/>
    </row>
    <row r="25" spans="2:37" ht="12.75">
      <c r="B25" s="86"/>
      <c r="C25" s="28" t="s">
        <v>6</v>
      </c>
      <c r="D25" s="4">
        <f t="shared" si="7"/>
        <v>519245.6014869509</v>
      </c>
      <c r="E25" s="48">
        <v>516850.887</v>
      </c>
      <c r="F25" s="59">
        <v>519245.6014869509</v>
      </c>
      <c r="G25" s="58">
        <v>520719.8242619093</v>
      </c>
      <c r="H25" s="58">
        <v>517859.86691684363</v>
      </c>
      <c r="I25" s="58">
        <v>511641.2141915085</v>
      </c>
      <c r="J25" s="58">
        <v>504646.64866669796</v>
      </c>
      <c r="K25" s="58">
        <v>531913.482514375</v>
      </c>
      <c r="L25" s="58">
        <v>525946.2677953911</v>
      </c>
      <c r="M25" s="58">
        <v>532202.1113341645</v>
      </c>
      <c r="N25" s="58">
        <v>543372.3897927578</v>
      </c>
      <c r="O25" s="58">
        <v>549458.5609216272</v>
      </c>
      <c r="P25" s="58">
        <v>551570.2070893917</v>
      </c>
      <c r="Q25" s="58">
        <v>557502.5730210185</v>
      </c>
      <c r="R25" s="58">
        <v>558707.2129498516</v>
      </c>
      <c r="S25" s="58">
        <v>574042.3491296495</v>
      </c>
      <c r="T25" s="58">
        <v>577344.1561352258</v>
      </c>
      <c r="U25" s="58">
        <v>574749.0086276557</v>
      </c>
      <c r="V25" s="58">
        <v>563988.7031691252</v>
      </c>
      <c r="W25" s="58">
        <v>555761.4431699149</v>
      </c>
      <c r="X25" s="58">
        <v>541589.3932745787</v>
      </c>
      <c r="Y25" s="58">
        <v>491528.49277383665</v>
      </c>
      <c r="Z25" s="60">
        <v>501317.6587084043</v>
      </c>
      <c r="AA25" s="55">
        <f t="shared" si="5"/>
        <v>-3.4526903506176625</v>
      </c>
      <c r="AB25" s="5">
        <f t="shared" si="4"/>
        <v>-3.0053597047605907</v>
      </c>
      <c r="AC25" s="5">
        <f t="shared" si="2"/>
        <v>-1.0394433319527385</v>
      </c>
      <c r="AD25" s="18">
        <v>-6.5</v>
      </c>
      <c r="AE25" s="75">
        <v>41010</v>
      </c>
      <c r="AF25" s="132">
        <f t="shared" si="6"/>
        <v>-3.0053597047605907</v>
      </c>
      <c r="AG25" s="41"/>
      <c r="AH25" s="45"/>
      <c r="AJ25" s="22"/>
      <c r="AK25" s="64"/>
    </row>
    <row r="26" spans="2:37" ht="12.75">
      <c r="B26" s="85" t="s">
        <v>66</v>
      </c>
      <c r="C26" s="27" t="s">
        <v>36</v>
      </c>
      <c r="D26" s="4">
        <f t="shared" si="7"/>
        <v>1266715.5853735725</v>
      </c>
      <c r="E26" s="48">
        <v>1261331.418</v>
      </c>
      <c r="F26" s="59">
        <v>1266715.5853735725</v>
      </c>
      <c r="G26" s="58">
        <v>1280976.9660338662</v>
      </c>
      <c r="H26" s="58">
        <v>1295314.642843939</v>
      </c>
      <c r="I26" s="58">
        <v>1288772.06978428</v>
      </c>
      <c r="J26" s="58">
        <v>1359996.6506930462</v>
      </c>
      <c r="K26" s="58">
        <v>1337538.6607915119</v>
      </c>
      <c r="L26" s="58">
        <v>1351442.2058379473</v>
      </c>
      <c r="M26" s="58">
        <v>1344803.1231296381</v>
      </c>
      <c r="N26" s="58">
        <v>1302274.019743661</v>
      </c>
      <c r="O26" s="58">
        <v>1323364.5314533655</v>
      </c>
      <c r="P26" s="58">
        <v>1341921.7948064662</v>
      </c>
      <c r="Q26" s="58">
        <v>1317095.5830343184</v>
      </c>
      <c r="R26" s="58">
        <v>1349145.4703869065</v>
      </c>
      <c r="S26" s="58">
        <v>1352974.923341378</v>
      </c>
      <c r="T26" s="58">
        <v>1348896.3398110948</v>
      </c>
      <c r="U26" s="58">
        <v>1351504.2925841417</v>
      </c>
      <c r="V26" s="58">
        <v>1333586.602032216</v>
      </c>
      <c r="W26" s="58">
        <v>1365258.0102000954</v>
      </c>
      <c r="X26" s="58">
        <v>1281257.5356608692</v>
      </c>
      <c r="Y26" s="58">
        <v>1207379.8268209803</v>
      </c>
      <c r="Z26" s="60">
        <v>1257981.8741671888</v>
      </c>
      <c r="AA26" s="55">
        <f t="shared" si="5"/>
        <v>-0.6894768886741118</v>
      </c>
      <c r="AB26" s="5">
        <f t="shared" si="4"/>
        <v>-0.26555620394538293</v>
      </c>
      <c r="AC26" s="5">
        <f t="shared" si="2"/>
        <v>-0.9877133748671385</v>
      </c>
      <c r="AD26" s="10">
        <v>-6</v>
      </c>
      <c r="AE26" s="75">
        <v>41011</v>
      </c>
      <c r="AF26" s="132">
        <f t="shared" si="6"/>
        <v>-0.26555620394538293</v>
      </c>
      <c r="AG26" s="41"/>
      <c r="AH26" s="36"/>
      <c r="AI26" s="36"/>
      <c r="AJ26" s="22"/>
      <c r="AK26" s="64"/>
    </row>
    <row r="27" spans="2:37" ht="12.75">
      <c r="B27" s="87"/>
      <c r="C27" s="29" t="s">
        <v>7</v>
      </c>
      <c r="D27" s="4">
        <f t="shared" si="7"/>
        <v>26555.520971243255</v>
      </c>
      <c r="E27" s="48">
        <v>25909.159</v>
      </c>
      <c r="F27" s="59">
        <v>26555.520971243255</v>
      </c>
      <c r="G27" s="134" t="s">
        <v>96</v>
      </c>
      <c r="H27" s="58">
        <v>19783.90148876563</v>
      </c>
      <c r="I27" s="58">
        <v>15947.116736875287</v>
      </c>
      <c r="J27" s="58">
        <v>13987.795744766876</v>
      </c>
      <c r="K27" s="58">
        <v>12602.210008306949</v>
      </c>
      <c r="L27" s="58">
        <v>12625.346348858744</v>
      </c>
      <c r="M27" s="58">
        <v>12068.536710222237</v>
      </c>
      <c r="N27" s="58">
        <v>11546.075220525892</v>
      </c>
      <c r="O27" s="58">
        <v>10760.037374099398</v>
      </c>
      <c r="P27" s="58">
        <v>10238.119411671334</v>
      </c>
      <c r="Q27" s="58">
        <v>10810.35992159965</v>
      </c>
      <c r="R27" s="58">
        <v>10757.743564109856</v>
      </c>
      <c r="S27" s="58">
        <v>10962.707459751851</v>
      </c>
      <c r="T27" s="58">
        <v>11127.114016243175</v>
      </c>
      <c r="U27" s="58">
        <v>11246.938473458187</v>
      </c>
      <c r="V27" s="58">
        <v>11663.246827294606</v>
      </c>
      <c r="W27" s="58">
        <v>12175.571275892496</v>
      </c>
      <c r="X27" s="58">
        <v>11724.415710001935</v>
      </c>
      <c r="Y27" s="58">
        <v>10961.899765831746</v>
      </c>
      <c r="Z27" s="60">
        <v>12077.033935070785</v>
      </c>
      <c r="AA27" s="55">
        <f t="shared" si="5"/>
        <v>-54.52157030491362</v>
      </c>
      <c r="AB27" s="5">
        <f t="shared" si="4"/>
        <v>-53.38700906860472</v>
      </c>
      <c r="AC27" s="5">
        <f t="shared" si="2"/>
        <v>-55.275340519666585</v>
      </c>
      <c r="AD27" s="10">
        <v>-8</v>
      </c>
      <c r="AE27" s="75">
        <v>41013</v>
      </c>
      <c r="AF27" s="132">
        <f t="shared" si="6"/>
        <v>-53.38700906860472</v>
      </c>
      <c r="AG27" s="41"/>
      <c r="AH27" s="36"/>
      <c r="AI27" s="36"/>
      <c r="AJ27" s="22"/>
      <c r="AK27" s="64"/>
    </row>
    <row r="28" spans="2:37" ht="12.75">
      <c r="B28" s="85"/>
      <c r="C28" s="27" t="s">
        <v>8</v>
      </c>
      <c r="D28" s="4">
        <f t="shared" si="7"/>
        <v>230.6450790048011</v>
      </c>
      <c r="E28" s="48">
        <v>229.483</v>
      </c>
      <c r="F28" s="59">
        <v>230.6450790048011</v>
      </c>
      <c r="G28" s="58">
        <v>238.62340307483652</v>
      </c>
      <c r="H28" s="58">
        <v>239.32453577315584</v>
      </c>
      <c r="I28" s="58">
        <v>246.54686133833093</v>
      </c>
      <c r="J28" s="58">
        <v>232.7653261065871</v>
      </c>
      <c r="K28" s="58">
        <v>236.4385032582947</v>
      </c>
      <c r="L28" s="58">
        <v>239.34888991607508</v>
      </c>
      <c r="M28" s="58">
        <v>251.5785824840011</v>
      </c>
      <c r="N28" s="58">
        <v>263.0546007077664</v>
      </c>
      <c r="O28" s="58">
        <v>261.87060705854356</v>
      </c>
      <c r="P28" s="58">
        <v>255.50761527394783</v>
      </c>
      <c r="Q28" s="58">
        <v>255.20461294298465</v>
      </c>
      <c r="R28" s="58">
        <v>260.9363986540415</v>
      </c>
      <c r="S28" s="58">
        <v>271.1364873239918</v>
      </c>
      <c r="T28" s="58">
        <v>271.7227520802043</v>
      </c>
      <c r="U28" s="58">
        <v>272.2482329686946</v>
      </c>
      <c r="V28" s="58">
        <v>274.486384493361</v>
      </c>
      <c r="W28" s="58">
        <v>244.63661164454422</v>
      </c>
      <c r="X28" s="58">
        <v>264.5761586784772</v>
      </c>
      <c r="Y28" s="58">
        <v>248.53508114616227</v>
      </c>
      <c r="Z28" s="60">
        <v>233.1721873372372</v>
      </c>
      <c r="AA28" s="55">
        <f t="shared" si="5"/>
        <v>1.0956697378241094</v>
      </c>
      <c r="AB28" s="5">
        <f t="shared" si="4"/>
        <v>1.607608117916004</v>
      </c>
      <c r="AC28" s="5">
        <f t="shared" si="2"/>
        <v>8.400684315305384</v>
      </c>
      <c r="AD28" s="10">
        <v>-8</v>
      </c>
      <c r="AE28" s="75">
        <v>41012</v>
      </c>
      <c r="AF28" s="132">
        <f t="shared" si="6"/>
        <v>1.607608117916004</v>
      </c>
      <c r="AG28" s="41"/>
      <c r="AH28" s="36"/>
      <c r="AI28" s="36"/>
      <c r="AJ28" s="22"/>
      <c r="AK28" s="64"/>
    </row>
    <row r="29" spans="2:37" ht="12.75">
      <c r="B29" s="87"/>
      <c r="C29" s="29" t="s">
        <v>9</v>
      </c>
      <c r="D29" s="4">
        <f t="shared" si="7"/>
        <v>49432.780436402754</v>
      </c>
      <c r="E29" s="48">
        <v>49414.386</v>
      </c>
      <c r="F29" s="59">
        <v>49432.780436402754</v>
      </c>
      <c r="G29" s="58">
        <v>50753.35205377361</v>
      </c>
      <c r="H29" s="58">
        <v>30369.696104272363</v>
      </c>
      <c r="I29" s="58">
        <v>24378.677716180166</v>
      </c>
      <c r="J29" s="58">
        <v>22808.11940527899</v>
      </c>
      <c r="K29" s="58">
        <v>21927.317090887296</v>
      </c>
      <c r="L29" s="58">
        <v>23258.4030048989</v>
      </c>
      <c r="M29" s="58">
        <v>22896.49603858043</v>
      </c>
      <c r="N29" s="58">
        <v>23665.370067194817</v>
      </c>
      <c r="O29" s="58">
        <v>20997.661177478974</v>
      </c>
      <c r="P29" s="58">
        <v>19363.614617394123</v>
      </c>
      <c r="Q29" s="58">
        <v>20424.999823539896</v>
      </c>
      <c r="R29" s="58">
        <v>20919.31340307159</v>
      </c>
      <c r="S29" s="58">
        <v>20841.303264226244</v>
      </c>
      <c r="T29" s="58">
        <v>21840.176921033737</v>
      </c>
      <c r="U29" s="58">
        <v>22918.616486366074</v>
      </c>
      <c r="V29" s="58">
        <v>23314.37305648413</v>
      </c>
      <c r="W29" s="58">
        <v>25442.892153798264</v>
      </c>
      <c r="X29" s="58">
        <v>24330.849563541982</v>
      </c>
      <c r="Y29" s="58">
        <v>19959.46694867403</v>
      </c>
      <c r="Z29" s="60">
        <v>20809.73694132134</v>
      </c>
      <c r="AA29" s="55">
        <f>(Z29-D29)/D29*100</f>
        <v>-57.90296083366402</v>
      </c>
      <c r="AB29" s="5">
        <f>(Z29/E29-1)*100</f>
        <v>-57.88729026943421</v>
      </c>
      <c r="AC29" s="5">
        <f t="shared" si="2"/>
        <v>-56.085626930898655</v>
      </c>
      <c r="AD29" s="10">
        <v>-8</v>
      </c>
      <c r="AE29" s="75">
        <v>41054</v>
      </c>
      <c r="AF29" s="132">
        <f t="shared" si="6"/>
        <v>-57.88729026943421</v>
      </c>
      <c r="AG29" s="41"/>
      <c r="AH29" s="36"/>
      <c r="AI29" s="36"/>
      <c r="AJ29" s="22"/>
      <c r="AK29" s="64"/>
    </row>
    <row r="30" spans="2:37" ht="12.75">
      <c r="B30" s="86"/>
      <c r="C30" s="28" t="s">
        <v>10</v>
      </c>
      <c r="D30" s="4">
        <f t="shared" si="7"/>
        <v>12833.769306594577</v>
      </c>
      <c r="E30" s="53">
        <v>13167.499</v>
      </c>
      <c r="F30" s="66">
        <v>12833.769306594577</v>
      </c>
      <c r="G30" s="67">
        <v>13365.723030245255</v>
      </c>
      <c r="H30" s="67">
        <v>13151.254718244516</v>
      </c>
      <c r="I30" s="67">
        <v>13263.425227515869</v>
      </c>
      <c r="J30" s="67">
        <v>12430.304408866583</v>
      </c>
      <c r="K30" s="67">
        <v>10103.602239950147</v>
      </c>
      <c r="L30" s="67">
        <v>10163.885442907645</v>
      </c>
      <c r="M30" s="67">
        <v>9455.65004434323</v>
      </c>
      <c r="N30" s="67">
        <v>8566.498326734458</v>
      </c>
      <c r="O30" s="67">
        <v>8982.00445012289</v>
      </c>
      <c r="P30" s="67">
        <v>9596.332979537605</v>
      </c>
      <c r="Q30" s="67">
        <v>10076.797854195422</v>
      </c>
      <c r="R30" s="67">
        <v>10859.251550435934</v>
      </c>
      <c r="S30" s="67">
        <v>11300.990224927906</v>
      </c>
      <c r="T30" s="67">
        <v>12695.678789066977</v>
      </c>
      <c r="U30" s="67">
        <v>12950.485685219603</v>
      </c>
      <c r="V30" s="67">
        <v>12797.876496204735</v>
      </c>
      <c r="W30" s="67">
        <v>12210.797459641362</v>
      </c>
      <c r="X30" s="67">
        <v>12047.394473745017</v>
      </c>
      <c r="Y30" s="67">
        <v>11515.12122744184</v>
      </c>
      <c r="Z30" s="68">
        <v>12075.340054603043</v>
      </c>
      <c r="AA30" s="55">
        <f>(Z30-D30)/D30*100</f>
        <v>-5.909637565339582</v>
      </c>
      <c r="AB30" s="5">
        <f>(Z30/E30-1)*100</f>
        <v>-8.294353737159632</v>
      </c>
      <c r="AC30" s="5">
        <f t="shared" si="2"/>
        <v>-9.783283431956447</v>
      </c>
      <c r="AD30" s="18">
        <v>-28</v>
      </c>
      <c r="AE30" s="75">
        <v>41004</v>
      </c>
      <c r="AF30" s="132">
        <f t="shared" si="6"/>
        <v>-8.294353737159632</v>
      </c>
      <c r="AG30" s="41"/>
      <c r="AH30" s="45"/>
      <c r="AJ30" s="22"/>
      <c r="AK30" s="64"/>
    </row>
    <row r="31" spans="2:37" ht="12.75">
      <c r="B31" s="85"/>
      <c r="C31" s="27" t="s">
        <v>11</v>
      </c>
      <c r="D31" s="4">
        <f>F31</f>
        <v>107.93719058944711</v>
      </c>
      <c r="E31" s="48">
        <v>107.658</v>
      </c>
      <c r="F31" s="59">
        <v>107.93719058944711</v>
      </c>
      <c r="G31" s="58">
        <v>109.2170398742868</v>
      </c>
      <c r="H31" s="58">
        <v>116.32975364020835</v>
      </c>
      <c r="I31" s="58">
        <v>116.18409595750639</v>
      </c>
      <c r="J31" s="58">
        <v>118.35017195102832</v>
      </c>
      <c r="K31" s="58">
        <v>115.4601065217513</v>
      </c>
      <c r="L31" s="58">
        <v>120.34317938127265</v>
      </c>
      <c r="M31" s="58">
        <v>120.39125613320361</v>
      </c>
      <c r="N31" s="58">
        <v>118.39208972584292</v>
      </c>
      <c r="O31" s="58">
        <v>119.14089407116855</v>
      </c>
      <c r="P31" s="58">
        <v>119.68348664112051</v>
      </c>
      <c r="Q31" s="58">
        <v>118.7080222422105</v>
      </c>
      <c r="R31" s="58">
        <v>117.05242643536214</v>
      </c>
      <c r="S31" s="58">
        <v>111.80129925410209</v>
      </c>
      <c r="T31" s="58">
        <v>105.68993601543875</v>
      </c>
      <c r="U31" s="58">
        <v>104.28025798159051</v>
      </c>
      <c r="V31" s="58">
        <v>93.43208136107785</v>
      </c>
      <c r="W31" s="58">
        <v>97.86334565002993</v>
      </c>
      <c r="X31" s="58">
        <v>95.57420896919172</v>
      </c>
      <c r="Y31" s="58">
        <v>90.9389198494645</v>
      </c>
      <c r="Z31" s="60">
        <v>87.7919423208573</v>
      </c>
      <c r="AA31" s="55">
        <f aca="true" t="shared" si="8" ref="AA31:AA44">(Z31-D31)/D31*100</f>
        <v>-18.66386197248253</v>
      </c>
      <c r="AB31" s="5">
        <f aca="true" t="shared" si="9" ref="AB31:AB43">(Z31/E31-1)*100</f>
        <v>-18.452932136155887</v>
      </c>
      <c r="AC31" s="5">
        <f t="shared" si="2"/>
        <v>-15.068992816909866</v>
      </c>
      <c r="AD31" s="10">
        <v>-8</v>
      </c>
      <c r="AE31" s="75">
        <v>40997</v>
      </c>
      <c r="AF31" s="132">
        <f t="shared" si="6"/>
        <v>-18.452932136155887</v>
      </c>
      <c r="AG31" s="41"/>
      <c r="AH31" s="36"/>
      <c r="AI31" s="36"/>
      <c r="AJ31" s="22"/>
      <c r="AK31" s="64"/>
    </row>
    <row r="32" spans="2:37" ht="12.75">
      <c r="B32" s="86"/>
      <c r="C32" s="28" t="s">
        <v>12</v>
      </c>
      <c r="D32" s="4">
        <f>F32</f>
        <v>212019.80906779863</v>
      </c>
      <c r="E32" s="48">
        <v>213034.498</v>
      </c>
      <c r="F32" s="59">
        <v>212019.80906779863</v>
      </c>
      <c r="G32" s="58">
        <v>216593.9904256698</v>
      </c>
      <c r="H32" s="58">
        <v>215278.29325821687</v>
      </c>
      <c r="I32" s="58">
        <v>220216.05195237926</v>
      </c>
      <c r="J32" s="58">
        <v>220186.03046504446</v>
      </c>
      <c r="K32" s="58">
        <v>223386.31036468767</v>
      </c>
      <c r="L32" s="58">
        <v>231430.62661833194</v>
      </c>
      <c r="M32" s="58">
        <v>224794.90455517007</v>
      </c>
      <c r="N32" s="58">
        <v>225656.23945533368</v>
      </c>
      <c r="O32" s="58">
        <v>213575.67521665874</v>
      </c>
      <c r="P32" s="58">
        <v>213200.59065822363</v>
      </c>
      <c r="Q32" s="58">
        <v>215053.11326039935</v>
      </c>
      <c r="R32" s="58">
        <v>214370.99954611945</v>
      </c>
      <c r="S32" s="58">
        <v>215414.1870861342</v>
      </c>
      <c r="T32" s="58">
        <v>216825.20754751077</v>
      </c>
      <c r="U32" s="58">
        <v>210963.6966289675</v>
      </c>
      <c r="V32" s="58">
        <v>206960.23581145453</v>
      </c>
      <c r="W32" s="58">
        <v>205519.02209957087</v>
      </c>
      <c r="X32" s="58">
        <v>204568.9599577284</v>
      </c>
      <c r="Y32" s="58">
        <v>198931.06470131685</v>
      </c>
      <c r="Z32" s="60">
        <v>210053.0163382571</v>
      </c>
      <c r="AA32" s="55">
        <f>(Z32-D32)/D32*100</f>
        <v>-0.9276457413055267</v>
      </c>
      <c r="AB32" s="5">
        <f>(Z32/E32-1)*100</f>
        <v>-1.3995299774137493</v>
      </c>
      <c r="AC32" s="5">
        <f t="shared" si="2"/>
        <v>-3.9978584443003506</v>
      </c>
      <c r="AD32" s="18">
        <v>-6</v>
      </c>
      <c r="AE32" s="75">
        <v>41013</v>
      </c>
      <c r="AF32" s="132">
        <f t="shared" si="6"/>
        <v>-1.3995299774137493</v>
      </c>
      <c r="AG32" s="41"/>
      <c r="AH32" s="45"/>
      <c r="AJ32" s="22"/>
      <c r="AK32" s="64"/>
    </row>
    <row r="33" spans="2:37" ht="12.75">
      <c r="B33" s="85"/>
      <c r="C33" s="27" t="s">
        <v>13</v>
      </c>
      <c r="D33" s="4">
        <f>F33</f>
        <v>59797.19244456882</v>
      </c>
      <c r="E33" s="48">
        <v>61912.947</v>
      </c>
      <c r="F33" s="59">
        <v>59797.19244456882</v>
      </c>
      <c r="G33" s="58">
        <v>60596.532742337266</v>
      </c>
      <c r="H33" s="58">
        <v>61717.66390045333</v>
      </c>
      <c r="I33" s="58">
        <v>61381.95833390366</v>
      </c>
      <c r="J33" s="58">
        <v>62415.84052188974</v>
      </c>
      <c r="K33" s="58">
        <v>63110.31681936755</v>
      </c>
      <c r="L33" s="58">
        <v>65265.43276465405</v>
      </c>
      <c r="M33" s="58">
        <v>67625.11270361143</v>
      </c>
      <c r="N33" s="58">
        <v>65464.20648251469</v>
      </c>
      <c r="O33" s="58">
        <v>67395.02563817568</v>
      </c>
      <c r="P33" s="58">
        <v>69302.53864988264</v>
      </c>
      <c r="Q33" s="58">
        <v>72154.73773392686</v>
      </c>
      <c r="R33" s="58">
        <v>72737.36786564428</v>
      </c>
      <c r="S33" s="58">
        <v>75090.66859139154</v>
      </c>
      <c r="T33" s="58">
        <v>74505.21262569043</v>
      </c>
      <c r="U33" s="58">
        <v>76508.10643287371</v>
      </c>
      <c r="V33" s="58">
        <v>76442.49832441886</v>
      </c>
      <c r="W33" s="58">
        <v>74633.67875193985</v>
      </c>
      <c r="X33" s="58">
        <v>74197.67892792395</v>
      </c>
      <c r="Y33" s="58">
        <v>71482.86757798883</v>
      </c>
      <c r="Z33" s="60">
        <v>71657.15839272985</v>
      </c>
      <c r="AA33" s="55">
        <f t="shared" si="8"/>
        <v>19.83365014863374</v>
      </c>
      <c r="AB33" s="5">
        <f t="shared" si="9"/>
        <v>15.738568207276327</v>
      </c>
      <c r="AC33" s="5">
        <f t="shared" si="2"/>
        <v>17.0125234595615</v>
      </c>
      <c r="AD33" s="12" t="s">
        <v>26</v>
      </c>
      <c r="AE33" s="75">
        <v>41011</v>
      </c>
      <c r="AF33" s="132">
        <f t="shared" si="6"/>
        <v>15.738568207276327</v>
      </c>
      <c r="AG33" s="41"/>
      <c r="AH33" s="36"/>
      <c r="AI33" s="36"/>
      <c r="AJ33" s="22"/>
      <c r="AK33" s="64"/>
    </row>
    <row r="34" spans="2:37" ht="12.75">
      <c r="B34" s="85"/>
      <c r="C34" s="27" t="s">
        <v>14</v>
      </c>
      <c r="D34" s="4">
        <f>F34</f>
        <v>49802.59140697804</v>
      </c>
      <c r="E34" s="48">
        <v>49619.168</v>
      </c>
      <c r="F34" s="59">
        <v>49802.59140697804</v>
      </c>
      <c r="G34" s="58">
        <v>47743.3899373238</v>
      </c>
      <c r="H34" s="58">
        <v>45964.38668979007</v>
      </c>
      <c r="I34" s="58">
        <v>47930.6719202614</v>
      </c>
      <c r="J34" s="58">
        <v>49879.56319990815</v>
      </c>
      <c r="K34" s="58">
        <v>49702.861986898526</v>
      </c>
      <c r="L34" s="58">
        <v>52815.697632289084</v>
      </c>
      <c r="M34" s="58">
        <v>52781.33503888507</v>
      </c>
      <c r="N34" s="58">
        <v>52904.92212741102</v>
      </c>
      <c r="O34" s="58">
        <v>53890.48370702754</v>
      </c>
      <c r="P34" s="58">
        <v>53443.45384608739</v>
      </c>
      <c r="Q34" s="58">
        <v>54654.10083775425</v>
      </c>
      <c r="R34" s="58">
        <v>53423.11759431477</v>
      </c>
      <c r="S34" s="58">
        <v>54214.9284967809</v>
      </c>
      <c r="T34" s="58">
        <v>54850.94610305365</v>
      </c>
      <c r="U34" s="58">
        <v>53765.29207871582</v>
      </c>
      <c r="V34" s="58">
        <v>53594.23921781321</v>
      </c>
      <c r="W34" s="58">
        <v>55521.157521101835</v>
      </c>
      <c r="X34" s="58">
        <v>53820.490918333</v>
      </c>
      <c r="Y34" s="58">
        <v>51470.471932668675</v>
      </c>
      <c r="Z34" s="60">
        <v>53895.67931841983</v>
      </c>
      <c r="AA34" s="55">
        <f>(Z34-D34)/D34*100</f>
        <v>8.218624364330351</v>
      </c>
      <c r="AB34" s="5">
        <f>(Z34/E34-1)*100</f>
        <v>8.6186679277247</v>
      </c>
      <c r="AC34" s="5">
        <f t="shared" si="2"/>
        <v>6.938943547932608</v>
      </c>
      <c r="AD34" s="10">
        <v>1</v>
      </c>
      <c r="AE34" s="75">
        <v>41054</v>
      </c>
      <c r="AF34" s="132">
        <f t="shared" si="6"/>
        <v>8.6186679277247</v>
      </c>
      <c r="AG34" s="41"/>
      <c r="AH34" s="36"/>
      <c r="AI34" s="36"/>
      <c r="AJ34" s="22"/>
      <c r="AK34" s="64"/>
    </row>
    <row r="35" spans="2:37" ht="12.75">
      <c r="B35" s="87"/>
      <c r="C35" s="29" t="s">
        <v>15</v>
      </c>
      <c r="D35" s="38">
        <v>564153.2772385007</v>
      </c>
      <c r="E35" s="48">
        <v>563442.774</v>
      </c>
      <c r="F35" s="59">
        <v>457437.29989510396</v>
      </c>
      <c r="G35" s="58">
        <v>447720.74070927064</v>
      </c>
      <c r="H35" s="58">
        <v>433440.7510911436</v>
      </c>
      <c r="I35" s="58">
        <v>433766.04435165314</v>
      </c>
      <c r="J35" s="58">
        <v>430148.093414417</v>
      </c>
      <c r="K35" s="58">
        <v>432526.4499070037</v>
      </c>
      <c r="L35" s="58">
        <v>446289.8101354518</v>
      </c>
      <c r="M35" s="58">
        <v>437938.57586360886</v>
      </c>
      <c r="N35" s="58">
        <v>409210.82403696945</v>
      </c>
      <c r="O35" s="58">
        <v>398785.32341827115</v>
      </c>
      <c r="P35" s="58">
        <v>384744.5267799994</v>
      </c>
      <c r="Q35" s="58">
        <v>381506.13602356636</v>
      </c>
      <c r="R35" s="58">
        <v>367943.07778775645</v>
      </c>
      <c r="S35" s="58">
        <v>381041.4062943952</v>
      </c>
      <c r="T35" s="58">
        <v>385361.0726713115</v>
      </c>
      <c r="U35" s="58">
        <v>388916.88922644564</v>
      </c>
      <c r="V35" s="58">
        <v>404734.6019115209</v>
      </c>
      <c r="W35" s="58">
        <v>407130.6975228134</v>
      </c>
      <c r="X35" s="58">
        <v>401338.5379259098</v>
      </c>
      <c r="Y35" s="58">
        <v>381769.6671248483</v>
      </c>
      <c r="Z35" s="60">
        <v>400865.3936815322</v>
      </c>
      <c r="AA35" s="55">
        <f>(Z35-D35)/D35*100</f>
        <v>-28.943886377165747</v>
      </c>
      <c r="AB35" s="5">
        <f>(Z35/E35-1)*100</f>
        <v>-28.854284378215812</v>
      </c>
      <c r="AC35" s="5">
        <f t="shared" si="2"/>
        <v>-29.955998292011678</v>
      </c>
      <c r="AD35" s="10">
        <v>-6</v>
      </c>
      <c r="AE35" s="75">
        <v>41054</v>
      </c>
      <c r="AF35" s="132">
        <f t="shared" si="6"/>
        <v>-28.854284378215812</v>
      </c>
      <c r="AG35" s="41"/>
      <c r="AH35" s="36"/>
      <c r="AI35" s="36"/>
      <c r="AJ35" s="22"/>
      <c r="AK35" s="64"/>
    </row>
    <row r="36" spans="2:37" ht="12.75">
      <c r="B36" s="86"/>
      <c r="C36" s="28" t="s">
        <v>16</v>
      </c>
      <c r="D36" s="4">
        <f>F36</f>
        <v>60076.82841415134</v>
      </c>
      <c r="E36" s="48">
        <v>60147.642</v>
      </c>
      <c r="F36" s="59">
        <v>60076.82841415134</v>
      </c>
      <c r="G36" s="58">
        <v>62204.579687773105</v>
      </c>
      <c r="H36" s="58">
        <v>66366.93333132807</v>
      </c>
      <c r="I36" s="58">
        <v>64931.81395480632</v>
      </c>
      <c r="J36" s="58">
        <v>66082.00552821864</v>
      </c>
      <c r="K36" s="58">
        <v>70495.84844000298</v>
      </c>
      <c r="L36" s="58">
        <v>68230.00028021977</v>
      </c>
      <c r="M36" s="58">
        <v>71264.44283382692</v>
      </c>
      <c r="N36" s="58">
        <v>76075.26708629071</v>
      </c>
      <c r="O36" s="58">
        <v>84195.8386340214</v>
      </c>
      <c r="P36" s="58">
        <v>82293.11826640632</v>
      </c>
      <c r="Q36" s="58">
        <v>83211.64833651035</v>
      </c>
      <c r="R36" s="58">
        <v>87846.4067443378</v>
      </c>
      <c r="S36" s="58">
        <v>82530.20187302845</v>
      </c>
      <c r="T36" s="58">
        <v>84521.84559625285</v>
      </c>
      <c r="U36" s="58">
        <v>86540.4293738358</v>
      </c>
      <c r="V36" s="58">
        <v>81508.78434112019</v>
      </c>
      <c r="W36" s="58">
        <v>79019.8893047907</v>
      </c>
      <c r="X36" s="58">
        <v>77824.6305616778</v>
      </c>
      <c r="Y36" s="58">
        <v>74371.58605701133</v>
      </c>
      <c r="Z36" s="60">
        <v>70599.09058922621</v>
      </c>
      <c r="AA36" s="55">
        <f t="shared" si="8"/>
        <v>17.514676544736346</v>
      </c>
      <c r="AB36" s="5">
        <f t="shared" si="9"/>
        <v>17.376323063880395</v>
      </c>
      <c r="AC36" s="5">
        <f t="shared" si="2"/>
        <v>23.471344733079412</v>
      </c>
      <c r="AD36" s="18">
        <v>27</v>
      </c>
      <c r="AE36" s="75">
        <v>41054</v>
      </c>
      <c r="AF36" s="132">
        <f t="shared" si="6"/>
        <v>17.376323063880395</v>
      </c>
      <c r="AG36" s="41"/>
      <c r="AH36" s="45"/>
      <c r="AJ36" s="22"/>
      <c r="AK36" s="64"/>
    </row>
    <row r="37" spans="2:37" ht="12.75">
      <c r="B37" s="87"/>
      <c r="C37" s="29" t="s">
        <v>17</v>
      </c>
      <c r="D37" s="37">
        <v>285936.6033902083</v>
      </c>
      <c r="E37" s="50">
        <v>278225.022</v>
      </c>
      <c r="F37" s="59">
        <v>253333.11599716364</v>
      </c>
      <c r="G37" s="58">
        <v>205927.33922215516</v>
      </c>
      <c r="H37" s="58">
        <v>179673.26980732527</v>
      </c>
      <c r="I37" s="58">
        <v>175479.18886530827</v>
      </c>
      <c r="J37" s="58">
        <v>173033.05459033468</v>
      </c>
      <c r="K37" s="58">
        <v>181254.23091461163</v>
      </c>
      <c r="L37" s="58">
        <v>183423.9577219589</v>
      </c>
      <c r="M37" s="58">
        <v>169924.77731493153</v>
      </c>
      <c r="N37" s="58">
        <v>153369.72187977537</v>
      </c>
      <c r="O37" s="58">
        <v>136197.10892597763</v>
      </c>
      <c r="P37" s="58">
        <v>140519.75345944526</v>
      </c>
      <c r="Q37" s="58">
        <v>143112.0016423238</v>
      </c>
      <c r="R37" s="58">
        <v>147166.3056103951</v>
      </c>
      <c r="S37" s="58">
        <v>153057.88486495233</v>
      </c>
      <c r="T37" s="58">
        <v>150703.47058214858</v>
      </c>
      <c r="U37" s="58">
        <v>148889.3738484878</v>
      </c>
      <c r="V37" s="58">
        <v>152791.93497594108</v>
      </c>
      <c r="W37" s="58">
        <v>150245.3040800988</v>
      </c>
      <c r="X37" s="58">
        <v>146668.38116863003</v>
      </c>
      <c r="Y37" s="58">
        <v>123382.2988636472</v>
      </c>
      <c r="Z37" s="60">
        <v>121354.54798131852</v>
      </c>
      <c r="AA37" s="55">
        <f t="shared" si="8"/>
        <v>-57.558932105061785</v>
      </c>
      <c r="AB37" s="5">
        <f t="shared" si="9"/>
        <v>-56.3825902109845</v>
      </c>
      <c r="AC37" s="5">
        <f t="shared" si="2"/>
        <v>-53.10687428470568</v>
      </c>
      <c r="AD37" s="10">
        <v>-8</v>
      </c>
      <c r="AE37" s="75">
        <v>40989</v>
      </c>
      <c r="AF37" s="132">
        <f t="shared" si="6"/>
        <v>-56.3825902109845</v>
      </c>
      <c r="AG37" s="41"/>
      <c r="AH37" s="36"/>
      <c r="AI37" s="36"/>
      <c r="AJ37" s="22"/>
      <c r="AK37" s="64"/>
    </row>
    <row r="38" spans="2:37" ht="12.75">
      <c r="B38" s="87"/>
      <c r="C38" s="29" t="s">
        <v>18</v>
      </c>
      <c r="D38" s="4">
        <f>F38</f>
        <v>3348686.094770373</v>
      </c>
      <c r="E38" s="48">
        <v>3323419.064</v>
      </c>
      <c r="F38" s="59">
        <v>3348686.094770373</v>
      </c>
      <c r="G38" s="58">
        <v>3173395.6626884714</v>
      </c>
      <c r="H38" s="58">
        <v>2680299.9426870146</v>
      </c>
      <c r="I38" s="58">
        <v>2543591.227031963</v>
      </c>
      <c r="J38" s="58">
        <v>2275752.128454581</v>
      </c>
      <c r="K38" s="58">
        <v>2193064.8855196587</v>
      </c>
      <c r="L38" s="58">
        <v>2136080.8539861394</v>
      </c>
      <c r="M38" s="58">
        <v>2025515.6371271536</v>
      </c>
      <c r="N38" s="58">
        <v>1989703.5959801786</v>
      </c>
      <c r="O38" s="58">
        <v>2021735.0932564118</v>
      </c>
      <c r="P38" s="58">
        <v>2039895.4340064195</v>
      </c>
      <c r="Q38" s="58">
        <v>2062724.2919761916</v>
      </c>
      <c r="R38" s="58">
        <v>2065618.4772959556</v>
      </c>
      <c r="S38" s="58">
        <v>2103650.7446789523</v>
      </c>
      <c r="T38" s="58">
        <v>2137107.491314361</v>
      </c>
      <c r="U38" s="58">
        <v>2120268.3187540364</v>
      </c>
      <c r="V38" s="58">
        <v>2185501.861623067</v>
      </c>
      <c r="W38" s="58">
        <v>2189705.123377384</v>
      </c>
      <c r="X38" s="58">
        <v>2227609.083811662</v>
      </c>
      <c r="Y38" s="58">
        <v>2111548.993686897</v>
      </c>
      <c r="Z38" s="60">
        <v>2201885.044492418</v>
      </c>
      <c r="AA38" s="55">
        <f t="shared" si="8"/>
        <v>-34.24629893106161</v>
      </c>
      <c r="AB38" s="5">
        <f t="shared" si="9"/>
        <v>-33.74639183051824</v>
      </c>
      <c r="AC38" s="5">
        <f t="shared" si="2"/>
        <v>-34.394439420886535</v>
      </c>
      <c r="AD38" s="24" t="s">
        <v>26</v>
      </c>
      <c r="AE38" s="75">
        <v>41012</v>
      </c>
      <c r="AF38" s="132">
        <f t="shared" si="6"/>
        <v>-33.74639183051824</v>
      </c>
      <c r="AG38" s="41"/>
      <c r="AH38" s="36"/>
      <c r="AI38" s="36"/>
      <c r="AJ38" s="22"/>
      <c r="AK38" s="64"/>
    </row>
    <row r="39" spans="2:37" ht="12.75">
      <c r="B39" s="87"/>
      <c r="C39" s="29" t="s">
        <v>19</v>
      </c>
      <c r="D39" s="4">
        <f>F39</f>
        <v>71775.20237969658</v>
      </c>
      <c r="E39" s="48">
        <v>72050.764</v>
      </c>
      <c r="F39" s="59">
        <v>71775.20237969658</v>
      </c>
      <c r="G39" s="58">
        <v>63711.5764889031</v>
      </c>
      <c r="H39" s="58">
        <v>58237.166719837216</v>
      </c>
      <c r="I39" s="58">
        <v>53595.321786927445</v>
      </c>
      <c r="J39" s="58">
        <v>51423.492224942165</v>
      </c>
      <c r="K39" s="58">
        <v>53220.123675107876</v>
      </c>
      <c r="L39" s="58">
        <v>53119.73657299159</v>
      </c>
      <c r="M39" s="58">
        <v>53230.01481281645</v>
      </c>
      <c r="N39" s="58">
        <v>52564.34901987243</v>
      </c>
      <c r="O39" s="58">
        <v>51411.20475760897</v>
      </c>
      <c r="P39" s="58">
        <v>49338.61293839927</v>
      </c>
      <c r="Q39" s="58">
        <v>52350.79155414588</v>
      </c>
      <c r="R39" s="58">
        <v>51808.16413468264</v>
      </c>
      <c r="S39" s="58">
        <v>52431.389008554244</v>
      </c>
      <c r="T39" s="58">
        <v>51809.554299611074</v>
      </c>
      <c r="U39" s="58">
        <v>51212.710753003164</v>
      </c>
      <c r="V39" s="58">
        <v>51039.99811755485</v>
      </c>
      <c r="W39" s="58">
        <v>48870.426176990855</v>
      </c>
      <c r="X39" s="58">
        <v>50077.909075870375</v>
      </c>
      <c r="Y39" s="58">
        <v>44191.068857136306</v>
      </c>
      <c r="Z39" s="60">
        <v>45981.86585361368</v>
      </c>
      <c r="AA39" s="55">
        <f t="shared" si="8"/>
        <v>-35.93627836760959</v>
      </c>
      <c r="AB39" s="5">
        <f t="shared" si="9"/>
        <v>-36.18129315934293</v>
      </c>
      <c r="AC39" s="5">
        <f t="shared" si="2"/>
        <v>-35.11480147218593</v>
      </c>
      <c r="AD39" s="10">
        <v>-8</v>
      </c>
      <c r="AE39" s="75">
        <v>41013</v>
      </c>
      <c r="AF39" s="132">
        <f t="shared" si="6"/>
        <v>-36.18129315934293</v>
      </c>
      <c r="AG39" s="41"/>
      <c r="AH39" s="36"/>
      <c r="AI39" s="36"/>
      <c r="AJ39" s="22"/>
      <c r="AK39" s="64"/>
    </row>
    <row r="40" spans="2:37" ht="12.75">
      <c r="B40" s="87"/>
      <c r="C40" s="29" t="s">
        <v>20</v>
      </c>
      <c r="D40" s="37">
        <v>20222.409880353785</v>
      </c>
      <c r="E40" s="50">
        <v>20354.042</v>
      </c>
      <c r="F40" s="59">
        <v>18466.0335396205</v>
      </c>
      <c r="G40" s="58">
        <v>17340.120328688572</v>
      </c>
      <c r="H40" s="58">
        <v>17233.20125539739</v>
      </c>
      <c r="I40" s="58">
        <v>17444.453144414947</v>
      </c>
      <c r="J40" s="58">
        <v>17599.9625642362</v>
      </c>
      <c r="K40" s="58">
        <v>18465.206124627424</v>
      </c>
      <c r="L40" s="58">
        <v>19093.108592926415</v>
      </c>
      <c r="M40" s="58">
        <v>19445.405685379937</v>
      </c>
      <c r="N40" s="58">
        <v>19222.045238823688</v>
      </c>
      <c r="O40" s="58">
        <v>18571.825127187556</v>
      </c>
      <c r="P40" s="58">
        <v>18823.16719206997</v>
      </c>
      <c r="Q40" s="58">
        <v>19691.385452226357</v>
      </c>
      <c r="R40" s="58">
        <v>19970.736158205542</v>
      </c>
      <c r="S40" s="58">
        <v>19673.762631534555</v>
      </c>
      <c r="T40" s="58">
        <v>19993.495162283732</v>
      </c>
      <c r="U40" s="58">
        <v>20343.9720893093</v>
      </c>
      <c r="V40" s="58">
        <v>20583.1050660274</v>
      </c>
      <c r="W40" s="58">
        <v>20712.045201522298</v>
      </c>
      <c r="X40" s="58">
        <v>21430.659026225654</v>
      </c>
      <c r="Y40" s="58">
        <v>19469.247676132385</v>
      </c>
      <c r="Z40" s="60">
        <v>19522.127241250153</v>
      </c>
      <c r="AA40" s="55">
        <f>(Z40-D40)/D40*100</f>
        <v>-3.4629039923869906</v>
      </c>
      <c r="AB40" s="5">
        <f>(Z40/E40-1)*100</f>
        <v>-4.08722139194686</v>
      </c>
      <c r="AC40" s="5">
        <f t="shared" si="2"/>
        <v>-1.0482636264446454</v>
      </c>
      <c r="AD40" s="10">
        <v>-8</v>
      </c>
      <c r="AE40" s="75">
        <v>41011</v>
      </c>
      <c r="AF40" s="132">
        <f t="shared" si="6"/>
        <v>-4.08722139194686</v>
      </c>
      <c r="AG40" s="41"/>
      <c r="AH40" s="36"/>
      <c r="AI40" s="36"/>
      <c r="AJ40" s="22"/>
      <c r="AK40" s="64"/>
    </row>
    <row r="41" spans="2:37" ht="12.75">
      <c r="B41" s="86"/>
      <c r="C41" s="28" t="s">
        <v>21</v>
      </c>
      <c r="D41" s="4">
        <f aca="true" t="shared" si="10" ref="D41:D47">F41</f>
        <v>282820.94049948617</v>
      </c>
      <c r="E41" s="48">
        <v>289773.205</v>
      </c>
      <c r="F41" s="59">
        <v>282820.94049948617</v>
      </c>
      <c r="G41" s="58">
        <v>290513.45906396786</v>
      </c>
      <c r="H41" s="58">
        <v>297897.59658786707</v>
      </c>
      <c r="I41" s="58">
        <v>286196.25433998974</v>
      </c>
      <c r="J41" s="58">
        <v>302646.19255026494</v>
      </c>
      <c r="K41" s="58">
        <v>314266.2434450424</v>
      </c>
      <c r="L41" s="58">
        <v>306829.81380758696</v>
      </c>
      <c r="M41" s="58">
        <v>328570.4203521665</v>
      </c>
      <c r="N41" s="58">
        <v>338712.51769883814</v>
      </c>
      <c r="O41" s="58">
        <v>366715.98270007165</v>
      </c>
      <c r="P41" s="58">
        <v>380831.09629001754</v>
      </c>
      <c r="Q41" s="58">
        <v>381622.554021353</v>
      </c>
      <c r="R41" s="58">
        <v>398186.43725928495</v>
      </c>
      <c r="S41" s="58">
        <v>405150.30796756153</v>
      </c>
      <c r="T41" s="58">
        <v>421168.16905073385</v>
      </c>
      <c r="U41" s="58">
        <v>435428.4172936155</v>
      </c>
      <c r="V41" s="58">
        <v>427227.2919443402</v>
      </c>
      <c r="W41" s="58">
        <v>436326.6293408505</v>
      </c>
      <c r="X41" s="58">
        <v>403818.57602258853</v>
      </c>
      <c r="Y41" s="58">
        <v>366266.17061729875</v>
      </c>
      <c r="Z41" s="60">
        <v>355897.70993620116</v>
      </c>
      <c r="AA41" s="55">
        <f t="shared" si="8"/>
        <v>25.8385285430616</v>
      </c>
      <c r="AB41" s="5">
        <f t="shared" si="9"/>
        <v>22.81939937690276</v>
      </c>
      <c r="AC41" s="5">
        <f t="shared" si="2"/>
        <v>29.524565780801847</v>
      </c>
      <c r="AD41" s="18">
        <v>15</v>
      </c>
      <c r="AE41" s="75">
        <v>41016</v>
      </c>
      <c r="AF41" s="132">
        <f t="shared" si="6"/>
        <v>22.81939937690276</v>
      </c>
      <c r="AG41" s="41"/>
      <c r="AH41" s="45"/>
      <c r="AJ41" s="22"/>
      <c r="AK41" s="64"/>
    </row>
    <row r="42" spans="2:37" ht="12.75">
      <c r="B42" s="86"/>
      <c r="C42" s="28" t="s">
        <v>22</v>
      </c>
      <c r="D42" s="4">
        <f t="shared" si="10"/>
        <v>72754.83901182472</v>
      </c>
      <c r="E42" s="48">
        <v>72151.646</v>
      </c>
      <c r="F42" s="59">
        <v>72754.83901182472</v>
      </c>
      <c r="G42" s="58">
        <v>72935.20354976981</v>
      </c>
      <c r="H42" s="58">
        <v>72550.84519516236</v>
      </c>
      <c r="I42" s="58">
        <v>72585.69880765515</v>
      </c>
      <c r="J42" s="58">
        <v>75073.36765630702</v>
      </c>
      <c r="K42" s="58">
        <v>74428.69154275506</v>
      </c>
      <c r="L42" s="58">
        <v>78411.80591672196</v>
      </c>
      <c r="M42" s="58">
        <v>73338.49688799682</v>
      </c>
      <c r="N42" s="58">
        <v>73810.15112181281</v>
      </c>
      <c r="O42" s="58">
        <v>70463.72355871869</v>
      </c>
      <c r="P42" s="58">
        <v>68959.01719984715</v>
      </c>
      <c r="Q42" s="58">
        <v>69723.82310932511</v>
      </c>
      <c r="R42" s="58">
        <v>70424.76374454054</v>
      </c>
      <c r="S42" s="58">
        <v>70889.02199245495</v>
      </c>
      <c r="T42" s="58">
        <v>70100.6517643733</v>
      </c>
      <c r="U42" s="58">
        <v>67383.92654064628</v>
      </c>
      <c r="V42" s="58">
        <v>67272.9829643115</v>
      </c>
      <c r="W42" s="58">
        <v>65598.65192091156</v>
      </c>
      <c r="X42" s="58">
        <v>63599.20782020241</v>
      </c>
      <c r="Y42" s="58">
        <v>59671.175642242146</v>
      </c>
      <c r="Z42" s="60">
        <v>66232.3697744928</v>
      </c>
      <c r="AA42" s="55">
        <f t="shared" si="8"/>
        <v>-8.964997140976184</v>
      </c>
      <c r="AB42" s="5">
        <f t="shared" si="9"/>
        <v>-8.203937891461532</v>
      </c>
      <c r="AC42" s="5">
        <f t="shared" si="2"/>
        <v>-12.451637745987853</v>
      </c>
      <c r="AD42" s="18">
        <v>4</v>
      </c>
      <c r="AE42" s="75">
        <v>40994</v>
      </c>
      <c r="AF42" s="132">
        <f t="shared" si="6"/>
        <v>-8.203937891461532</v>
      </c>
      <c r="AG42" s="41"/>
      <c r="AH42" s="45"/>
      <c r="AJ42" s="22"/>
      <c r="AK42" s="64"/>
    </row>
    <row r="43" spans="2:37" ht="12.75">
      <c r="B43" s="85"/>
      <c r="C43" s="27" t="s">
        <v>23</v>
      </c>
      <c r="D43" s="4">
        <f t="shared" si="10"/>
        <v>53057.14688545138</v>
      </c>
      <c r="E43" s="48">
        <v>52790.957</v>
      </c>
      <c r="F43" s="59">
        <v>53057.14688545138</v>
      </c>
      <c r="G43" s="58">
        <v>54726.17390770733</v>
      </c>
      <c r="H43" s="58">
        <v>54442.32589266805</v>
      </c>
      <c r="I43" s="58">
        <v>51657.05522924136</v>
      </c>
      <c r="J43" s="58">
        <v>50800.31016254992</v>
      </c>
      <c r="K43" s="58">
        <v>51269.43970728919</v>
      </c>
      <c r="L43" s="58">
        <v>52090.91441806073</v>
      </c>
      <c r="M43" s="58">
        <v>51232.37204102937</v>
      </c>
      <c r="N43" s="58">
        <v>52510.24403127194</v>
      </c>
      <c r="O43" s="58">
        <v>52772.44318496024</v>
      </c>
      <c r="P43" s="58">
        <v>51883.692559546995</v>
      </c>
      <c r="Q43" s="58">
        <v>52830.679510001064</v>
      </c>
      <c r="R43" s="58">
        <v>51915.182181042415</v>
      </c>
      <c r="S43" s="58">
        <v>52947.80842916249</v>
      </c>
      <c r="T43" s="58">
        <v>53606.967533297095</v>
      </c>
      <c r="U43" s="58">
        <v>54398.268307765524</v>
      </c>
      <c r="V43" s="58">
        <v>53992.643063555384</v>
      </c>
      <c r="W43" s="58">
        <v>52037.98619540108</v>
      </c>
      <c r="X43" s="58">
        <v>53798.17771231732</v>
      </c>
      <c r="Y43" s="58">
        <v>52460.80595281996</v>
      </c>
      <c r="Z43" s="60">
        <v>54247.30379144503</v>
      </c>
      <c r="AA43" s="55">
        <f t="shared" si="8"/>
        <v>2.2431603956450226</v>
      </c>
      <c r="AB43" s="5">
        <f t="shared" si="9"/>
        <v>2.7587050400412982</v>
      </c>
      <c r="AC43" s="5">
        <f t="shared" si="2"/>
        <v>1.3470845373399376</v>
      </c>
      <c r="AD43" s="10">
        <v>-8</v>
      </c>
      <c r="AE43" s="75">
        <v>41011</v>
      </c>
      <c r="AF43" s="132">
        <f t="shared" si="6"/>
        <v>2.7587050400412982</v>
      </c>
      <c r="AG43" s="41"/>
      <c r="AH43" s="36"/>
      <c r="AI43" s="36"/>
      <c r="AJ43" s="22"/>
      <c r="AK43" s="64"/>
    </row>
    <row r="44" spans="2:37" ht="12.75">
      <c r="B44" s="85" t="s">
        <v>67</v>
      </c>
      <c r="C44" s="27" t="s">
        <v>24</v>
      </c>
      <c r="D44" s="4">
        <f t="shared" si="10"/>
        <v>187029.2637201825</v>
      </c>
      <c r="E44" s="52" t="s">
        <v>55</v>
      </c>
      <c r="F44" s="59">
        <v>187029.2637201825</v>
      </c>
      <c r="G44" s="58">
        <v>199127.54576527054</v>
      </c>
      <c r="H44" s="58">
        <v>210229.42418153962</v>
      </c>
      <c r="I44" s="58">
        <v>221662.43306632387</v>
      </c>
      <c r="J44" s="58">
        <v>217150.73481739734</v>
      </c>
      <c r="K44" s="58">
        <v>237507.28724266554</v>
      </c>
      <c r="L44" s="58">
        <v>258620.7654489898</v>
      </c>
      <c r="M44" s="58">
        <v>271882.42809706845</v>
      </c>
      <c r="N44" s="58">
        <v>274046.13034117006</v>
      </c>
      <c r="O44" s="58">
        <v>274777.63030928676</v>
      </c>
      <c r="P44" s="58">
        <v>297005.53389246366</v>
      </c>
      <c r="Q44" s="58">
        <v>278112.0738125049</v>
      </c>
      <c r="R44" s="58">
        <v>286203.5983195327</v>
      </c>
      <c r="S44" s="58">
        <v>302753.4459851403</v>
      </c>
      <c r="T44" s="58">
        <v>312261.2838919666</v>
      </c>
      <c r="U44" s="58">
        <v>329897.204241021</v>
      </c>
      <c r="V44" s="58">
        <v>349642.4397068068</v>
      </c>
      <c r="W44" s="58">
        <v>379975.6083981636</v>
      </c>
      <c r="X44" s="58">
        <v>366502.1533860958</v>
      </c>
      <c r="Y44" s="58">
        <v>369647.82411216066</v>
      </c>
      <c r="Z44" s="60">
        <v>401924.88562624576</v>
      </c>
      <c r="AA44" s="55">
        <f t="shared" si="8"/>
        <v>114.89946419698902</v>
      </c>
      <c r="AB44" s="13" t="s">
        <v>40</v>
      </c>
      <c r="AC44" s="13" t="s">
        <v>40</v>
      </c>
      <c r="AD44" s="13" t="s">
        <v>40</v>
      </c>
      <c r="AE44" s="75">
        <v>41013</v>
      </c>
      <c r="AF44" s="132">
        <f>AA44</f>
        <v>114.89946419698902</v>
      </c>
      <c r="AG44" s="42"/>
      <c r="AH44" s="36"/>
      <c r="AI44" s="36"/>
      <c r="AJ44" s="65"/>
      <c r="AK44" s="65"/>
    </row>
    <row r="45" spans="2:37" ht="12.75">
      <c r="B45" s="87"/>
      <c r="C45" s="29" t="s">
        <v>25</v>
      </c>
      <c r="D45" s="53">
        <f t="shared" si="10"/>
        <v>929576.7671834081</v>
      </c>
      <c r="E45" s="48">
        <v>920836.933</v>
      </c>
      <c r="F45" s="59">
        <v>929576.7671834081</v>
      </c>
      <c r="G45" s="58">
        <v>817939.6298712794</v>
      </c>
      <c r="H45" s="58">
        <v>727195.060708368</v>
      </c>
      <c r="I45" s="58">
        <v>635852.243170448</v>
      </c>
      <c r="J45" s="58">
        <v>557274.3408641284</v>
      </c>
      <c r="K45" s="58">
        <v>498460.977368941</v>
      </c>
      <c r="L45" s="58">
        <v>450510.2854140426</v>
      </c>
      <c r="M45" s="58">
        <v>428046.0157166782</v>
      </c>
      <c r="N45" s="58">
        <v>419757.20835454605</v>
      </c>
      <c r="O45" s="58">
        <v>409557.1093505723</v>
      </c>
      <c r="P45" s="58">
        <v>395751.42919501546</v>
      </c>
      <c r="Q45" s="58">
        <v>400280.6002468487</v>
      </c>
      <c r="R45" s="58">
        <v>403152.36948627984</v>
      </c>
      <c r="S45" s="58">
        <v>416538.2440493134</v>
      </c>
      <c r="T45" s="58">
        <v>417207.8422625618</v>
      </c>
      <c r="U45" s="58">
        <v>417378.57020891755</v>
      </c>
      <c r="V45" s="58">
        <v>434392.1844372953</v>
      </c>
      <c r="W45" s="58">
        <v>436245.1360624276</v>
      </c>
      <c r="X45" s="58">
        <v>421321.0463334072</v>
      </c>
      <c r="Y45" s="58">
        <v>365275.832525671</v>
      </c>
      <c r="Z45" s="60">
        <v>383181.5817578089</v>
      </c>
      <c r="AA45" s="55">
        <f>(Z45-D45)/D45*100</f>
        <v>-58.77892011879358</v>
      </c>
      <c r="AB45" s="5">
        <f>(Z45/E45-1)*100</f>
        <v>-58.38768320147201</v>
      </c>
      <c r="AC45" s="5">
        <f t="shared" si="2"/>
        <v>-57.65524388030141</v>
      </c>
      <c r="AD45" s="12" t="s">
        <v>26</v>
      </c>
      <c r="AE45" s="75">
        <v>41012</v>
      </c>
      <c r="AF45" s="132">
        <f t="shared" si="6"/>
        <v>-58.38768320147201</v>
      </c>
      <c r="AG45" s="41"/>
      <c r="AH45" s="36"/>
      <c r="AI45" s="36"/>
      <c r="AJ45" s="22"/>
      <c r="AK45" s="69"/>
    </row>
    <row r="46" spans="2:37" ht="12.75">
      <c r="B46" s="86"/>
      <c r="C46" s="28" t="s">
        <v>92</v>
      </c>
      <c r="D46" s="4">
        <f t="shared" si="10"/>
        <v>767259.7607239783</v>
      </c>
      <c r="E46" s="48">
        <v>779904.144</v>
      </c>
      <c r="F46" s="59">
        <v>767259.7607239783</v>
      </c>
      <c r="G46" s="58">
        <v>774086.0383229428</v>
      </c>
      <c r="H46" s="58">
        <v>751026.0481283478</v>
      </c>
      <c r="I46" s="58">
        <v>729900.4649362562</v>
      </c>
      <c r="J46" s="58">
        <v>718416.0844277483</v>
      </c>
      <c r="K46" s="58">
        <v>709644.5176907697</v>
      </c>
      <c r="L46" s="58">
        <v>730789.851220932</v>
      </c>
      <c r="M46" s="58">
        <v>705025.0273777902</v>
      </c>
      <c r="N46" s="58">
        <v>702575.5410324667</v>
      </c>
      <c r="O46" s="58">
        <v>671435.2941469225</v>
      </c>
      <c r="P46" s="58">
        <v>673530.1951080756</v>
      </c>
      <c r="Q46" s="58">
        <v>678399.1423990994</v>
      </c>
      <c r="R46" s="58">
        <v>657792.1222083471</v>
      </c>
      <c r="S46" s="58">
        <v>662452.0458274875</v>
      </c>
      <c r="T46" s="58">
        <v>662395.1523814884</v>
      </c>
      <c r="U46" s="58">
        <v>657655.9221495268</v>
      </c>
      <c r="V46" s="58">
        <v>653309.4348620444</v>
      </c>
      <c r="W46" s="58">
        <v>643989.0002611406</v>
      </c>
      <c r="X46" s="58">
        <v>629831.7745494797</v>
      </c>
      <c r="Y46" s="58">
        <v>576127.0300964979</v>
      </c>
      <c r="Z46" s="60">
        <v>594021.4987175525</v>
      </c>
      <c r="AA46" s="55">
        <f>(Z46-D46)/D46*100</f>
        <v>-22.57882804162178</v>
      </c>
      <c r="AB46" s="5">
        <f>(Z46/E46-1)*100</f>
        <v>-23.834037389400955</v>
      </c>
      <c r="AC46" s="5">
        <f t="shared" si="2"/>
        <v>-23.06831050066712</v>
      </c>
      <c r="AD46" s="18">
        <v>-12.5</v>
      </c>
      <c r="AE46" s="75">
        <v>41012</v>
      </c>
      <c r="AF46" s="132">
        <f t="shared" si="6"/>
        <v>-23.834037389400955</v>
      </c>
      <c r="AG46" s="41"/>
      <c r="AH46" s="45"/>
      <c r="AJ46" s="22"/>
      <c r="AK46" s="64"/>
    </row>
    <row r="47" spans="2:37" ht="13.5" thickBot="1">
      <c r="B47" s="89" t="s">
        <v>67</v>
      </c>
      <c r="C47" s="31" t="s">
        <v>93</v>
      </c>
      <c r="D47" s="6">
        <f t="shared" si="10"/>
        <v>6161460.501781237</v>
      </c>
      <c r="E47" s="54" t="s">
        <v>38</v>
      </c>
      <c r="F47" s="61">
        <v>6161460.501781237</v>
      </c>
      <c r="G47" s="62">
        <v>6122046.20351247</v>
      </c>
      <c r="H47" s="62">
        <v>6221939.124952733</v>
      </c>
      <c r="I47" s="62">
        <v>6347518.455430311</v>
      </c>
      <c r="J47" s="62">
        <v>6437059.439461093</v>
      </c>
      <c r="K47" s="62">
        <v>6528272.786271294</v>
      </c>
      <c r="L47" s="62">
        <v>6729772.917072732</v>
      </c>
      <c r="M47" s="62">
        <v>6789824.562081168</v>
      </c>
      <c r="N47" s="62">
        <v>6831295.708242836</v>
      </c>
      <c r="O47" s="62">
        <v>6882624.529218222</v>
      </c>
      <c r="P47" s="62">
        <v>7072446.642939388</v>
      </c>
      <c r="Q47" s="62">
        <v>6964520.375967467</v>
      </c>
      <c r="R47" s="62">
        <v>6992368.766119325</v>
      </c>
      <c r="S47" s="62">
        <v>7029781.393846255</v>
      </c>
      <c r="T47" s="62">
        <v>7145552.25061626</v>
      </c>
      <c r="U47" s="62">
        <v>7178658.191250598</v>
      </c>
      <c r="V47" s="62">
        <v>7116140.187329964</v>
      </c>
      <c r="W47" s="62">
        <v>7215169.812486382</v>
      </c>
      <c r="X47" s="62">
        <v>7020897.719115862</v>
      </c>
      <c r="Y47" s="62">
        <v>6587687.358270892</v>
      </c>
      <c r="Z47" s="63">
        <v>6802224.509172256</v>
      </c>
      <c r="AA47" s="57">
        <f>(Z47-D47)/D47*100</f>
        <v>10.399547432070337</v>
      </c>
      <c r="AB47" s="35" t="s">
        <v>40</v>
      </c>
      <c r="AC47" s="35" t="s">
        <v>40</v>
      </c>
      <c r="AD47" s="11">
        <v>-7</v>
      </c>
      <c r="AE47" s="76">
        <v>41012</v>
      </c>
      <c r="AF47" s="132">
        <f>AA47</f>
        <v>10.399547432070337</v>
      </c>
      <c r="AG47" s="42"/>
      <c r="AH47" s="36"/>
      <c r="AJ47" s="65"/>
      <c r="AK47" s="42"/>
    </row>
    <row r="48" spans="22:34" ht="5.25" customHeight="1" thickBot="1">
      <c r="V48" s="1"/>
      <c r="W48" s="1"/>
      <c r="X48" s="1"/>
      <c r="Y48" s="1"/>
      <c r="Z48" s="1"/>
      <c r="AB48" s="2"/>
      <c r="AC48" s="2"/>
      <c r="AF48" s="133"/>
      <c r="AH48" s="1"/>
    </row>
    <row r="49" spans="2:37" ht="12.75">
      <c r="B49" s="104"/>
      <c r="C49" s="105" t="s">
        <v>80</v>
      </c>
      <c r="D49" s="106">
        <f>F49</f>
        <v>360105.8450205126</v>
      </c>
      <c r="E49" s="103" t="s">
        <v>40</v>
      </c>
      <c r="F49" s="119">
        <v>360105.8450205126</v>
      </c>
      <c r="G49" s="119">
        <v>328969.01505665685</v>
      </c>
      <c r="H49" s="119">
        <v>318139.5981788784</v>
      </c>
      <c r="I49" s="119">
        <v>289046.56741392316</v>
      </c>
      <c r="J49" s="119">
        <v>246595.2208553519</v>
      </c>
      <c r="K49" s="119">
        <v>225365.59454054324</v>
      </c>
      <c r="L49" s="119">
        <v>204391.71798844295</v>
      </c>
      <c r="M49" s="119">
        <v>185655.89388045503</v>
      </c>
      <c r="N49" s="119">
        <v>186466.62727181593</v>
      </c>
      <c r="O49" s="119">
        <v>156370.8115415507</v>
      </c>
      <c r="P49" s="119">
        <v>189342.7184076366</v>
      </c>
      <c r="Q49" s="119">
        <v>171949.98804381368</v>
      </c>
      <c r="R49" s="119">
        <v>190870.83997243686</v>
      </c>
      <c r="S49" s="119">
        <v>211125.15044645223</v>
      </c>
      <c r="T49" s="119">
        <v>218373.6324473543</v>
      </c>
      <c r="U49" s="119">
        <v>234302.32220627725</v>
      </c>
      <c r="V49" s="119">
        <v>259028.13275922512</v>
      </c>
      <c r="W49" s="119">
        <v>265868.47527375096</v>
      </c>
      <c r="X49" s="119">
        <v>241877.54066867562</v>
      </c>
      <c r="Y49" s="119">
        <v>261252.45637059334</v>
      </c>
      <c r="Z49" s="119">
        <v>262718.25747982186</v>
      </c>
      <c r="AA49" s="101">
        <f>(Z49-D49)/D49*100</f>
        <v>-27.044156291088044</v>
      </c>
      <c r="AB49" s="109" t="s">
        <v>79</v>
      </c>
      <c r="AC49" s="111" t="s">
        <v>79</v>
      </c>
      <c r="AD49" s="121" t="s">
        <v>79</v>
      </c>
      <c r="AE49" s="123">
        <v>41012</v>
      </c>
      <c r="AF49" s="132"/>
      <c r="AH49" s="1"/>
      <c r="AK49" s="79"/>
    </row>
    <row r="50" spans="2:34" ht="13.5" thickBot="1">
      <c r="B50" s="107"/>
      <c r="C50" s="31" t="s">
        <v>81</v>
      </c>
      <c r="D50" s="6">
        <f>F50</f>
        <v>2035.914267695587</v>
      </c>
      <c r="E50" s="108" t="s">
        <v>40</v>
      </c>
      <c r="F50" s="120">
        <v>2035.914267695587</v>
      </c>
      <c r="G50" s="120">
        <v>2215.3960004859205</v>
      </c>
      <c r="H50" s="120">
        <v>2331.0450487212747</v>
      </c>
      <c r="I50" s="120">
        <v>2336.7791785788004</v>
      </c>
      <c r="J50" s="120">
        <v>2459.254755284335</v>
      </c>
      <c r="K50" s="120">
        <v>2438.962310824139</v>
      </c>
      <c r="L50" s="120">
        <v>2497.5565971232804</v>
      </c>
      <c r="M50" s="120">
        <v>2499.184343473777</v>
      </c>
      <c r="N50" s="120">
        <v>2518.9837914610353</v>
      </c>
      <c r="O50" s="120">
        <v>2614.699617911816</v>
      </c>
      <c r="P50" s="120">
        <v>2602.4663044009926</v>
      </c>
      <c r="Q50" s="120">
        <v>2724.2930311204473</v>
      </c>
      <c r="R50" s="120">
        <v>2758.69865557318</v>
      </c>
      <c r="S50" s="120">
        <v>2947.9849789951963</v>
      </c>
      <c r="T50" s="120">
        <v>2929.6578600264443</v>
      </c>
      <c r="U50" s="120">
        <v>3026.932685347519</v>
      </c>
      <c r="V50" s="120">
        <v>3018.8351957685195</v>
      </c>
      <c r="W50" s="120">
        <v>3126.0619559742217</v>
      </c>
      <c r="X50" s="120">
        <v>3094.0145753254283</v>
      </c>
      <c r="Y50" s="120">
        <v>3016.1766793785578</v>
      </c>
      <c r="Z50" s="120">
        <v>3035.078671800694</v>
      </c>
      <c r="AA50" s="7">
        <f>(Z50-D50)/D50*100</f>
        <v>49.07693904203748</v>
      </c>
      <c r="AB50" s="110" t="s">
        <v>43</v>
      </c>
      <c r="AC50" s="35" t="s">
        <v>43</v>
      </c>
      <c r="AD50" s="122" t="s">
        <v>43</v>
      </c>
      <c r="AE50" s="76">
        <v>41044</v>
      </c>
      <c r="AF50" s="132"/>
      <c r="AH50" s="1"/>
    </row>
    <row r="51" spans="2:37" ht="12.75">
      <c r="B51" s="100" t="s">
        <v>65</v>
      </c>
      <c r="C51" s="105" t="s">
        <v>86</v>
      </c>
      <c r="D51" s="106">
        <f>F51</f>
        <v>562062.0677604919</v>
      </c>
      <c r="E51" s="124" t="s">
        <v>40</v>
      </c>
      <c r="F51" s="125">
        <v>562062.0677604919</v>
      </c>
      <c r="G51" s="126">
        <v>585500.10835646</v>
      </c>
      <c r="H51" s="126">
        <v>576716.8835172441</v>
      </c>
      <c r="I51" s="126">
        <v>551298.7396087336</v>
      </c>
      <c r="J51" s="126">
        <v>547585.4624062566</v>
      </c>
      <c r="K51" s="126">
        <v>559062.4294519678</v>
      </c>
      <c r="L51" s="126">
        <v>575989.77001644</v>
      </c>
      <c r="M51" s="126">
        <v>570510.1411123018</v>
      </c>
      <c r="N51" s="126">
        <v>585518.7712192175</v>
      </c>
      <c r="O51" s="126">
        <v>572940.1338589179</v>
      </c>
      <c r="P51" s="126">
        <v>568874.9402607292</v>
      </c>
      <c r="Q51" s="126">
        <v>568929.1100562325</v>
      </c>
      <c r="R51" s="126">
        <v>561482.3043186859</v>
      </c>
      <c r="S51" s="126">
        <v>568205.2739016971</v>
      </c>
      <c r="T51" s="126">
        <v>568004.4911990424</v>
      </c>
      <c r="U51" s="126">
        <v>571886.9385936277</v>
      </c>
      <c r="V51" s="126">
        <v>557328.6512073088</v>
      </c>
      <c r="W51" s="126">
        <v>547074.711096034</v>
      </c>
      <c r="X51" s="126">
        <v>542421.9828234866</v>
      </c>
      <c r="Y51" s="126">
        <v>519767.7616994786</v>
      </c>
      <c r="Z51" s="127">
        <v>528175.713893966</v>
      </c>
      <c r="AA51" s="128">
        <f>(Z51-D51)/D51*100</f>
        <v>-6.028934491442251</v>
      </c>
      <c r="AB51" s="129" t="s">
        <v>40</v>
      </c>
      <c r="AC51" s="102" t="s">
        <v>40</v>
      </c>
      <c r="AD51" s="130" t="s">
        <v>40</v>
      </c>
      <c r="AE51" s="123">
        <v>41004</v>
      </c>
      <c r="AF51" s="132"/>
      <c r="AG51" s="42"/>
      <c r="AH51" s="36"/>
      <c r="AJ51" s="65"/>
      <c r="AK51" s="65"/>
    </row>
    <row r="52" spans="2:37" ht="13.5" thickBot="1">
      <c r="B52" s="89" t="s">
        <v>63</v>
      </c>
      <c r="C52" s="31" t="s">
        <v>87</v>
      </c>
      <c r="D52" s="6">
        <f>F52</f>
        <v>69971.63073278149</v>
      </c>
      <c r="E52" s="54" t="s">
        <v>40</v>
      </c>
      <c r="F52" s="61">
        <v>69971.63073278149</v>
      </c>
      <c r="G52" s="62">
        <v>80495.14982033166</v>
      </c>
      <c r="H52" s="62">
        <v>74421.56625860785</v>
      </c>
      <c r="I52" s="62">
        <v>76588.46193243231</v>
      </c>
      <c r="J52" s="62">
        <v>80518.70926110778</v>
      </c>
      <c r="K52" s="62">
        <v>77196.38846591196</v>
      </c>
      <c r="L52" s="62">
        <v>90137.35731264071</v>
      </c>
      <c r="M52" s="62">
        <v>80615.97620003384</v>
      </c>
      <c r="N52" s="62">
        <v>76756.90315635593</v>
      </c>
      <c r="O52" s="62">
        <v>74026.82408462705</v>
      </c>
      <c r="P52" s="62">
        <v>69504.06328399276</v>
      </c>
      <c r="Q52" s="62">
        <v>71159.09950911366</v>
      </c>
      <c r="R52" s="62">
        <v>70465.58511108103</v>
      </c>
      <c r="S52" s="62">
        <v>75332.61435844489</v>
      </c>
      <c r="T52" s="62">
        <v>69534.7416100015</v>
      </c>
      <c r="U52" s="62">
        <v>65201.10125839496</v>
      </c>
      <c r="V52" s="62">
        <v>73091.30713530573</v>
      </c>
      <c r="W52" s="62">
        <v>68511.283184909</v>
      </c>
      <c r="X52" s="62">
        <v>65023.91325238625</v>
      </c>
      <c r="Y52" s="62">
        <v>62094.19271199066</v>
      </c>
      <c r="Z52" s="63">
        <v>62624.53467291844</v>
      </c>
      <c r="AA52" s="57">
        <f>(Z52-D52)/D52*100</f>
        <v>-10.500106947516025</v>
      </c>
      <c r="AB52" s="35" t="s">
        <v>40</v>
      </c>
      <c r="AC52" s="35" t="s">
        <v>40</v>
      </c>
      <c r="AD52" s="35" t="s">
        <v>40</v>
      </c>
      <c r="AE52" s="76">
        <v>41012</v>
      </c>
      <c r="AF52" s="132"/>
      <c r="AG52" s="42"/>
      <c r="AH52" s="36"/>
      <c r="AJ52" s="65"/>
      <c r="AK52" s="65"/>
    </row>
    <row r="53" ht="12.75">
      <c r="D53" s="80"/>
    </row>
    <row r="54" spans="4:52" ht="12.75">
      <c r="D54" s="90" t="s">
        <v>68</v>
      </c>
      <c r="E54" s="90"/>
      <c r="F54" s="33"/>
      <c r="G54" s="33"/>
      <c r="H54" s="33"/>
      <c r="V54" s="43"/>
      <c r="W54" s="43"/>
      <c r="X54" s="43"/>
      <c r="Y54" s="43"/>
      <c r="Z54" s="43"/>
      <c r="AA54" s="117"/>
      <c r="AB54" s="21"/>
      <c r="AC54" s="21"/>
      <c r="AD54" s="20" t="s">
        <v>99</v>
      </c>
      <c r="AF54" s="25"/>
      <c r="AJ54" s="34"/>
      <c r="AK54" s="25"/>
      <c r="AL54" s="34"/>
      <c r="AM54" s="34"/>
      <c r="AN54" s="34"/>
      <c r="AO54" s="34"/>
      <c r="AP54" s="34"/>
      <c r="AQ54" s="34"/>
      <c r="AR54" s="34"/>
      <c r="AS54" s="34"/>
      <c r="AT54" s="34"/>
      <c r="AU54" s="34"/>
      <c r="AV54" s="34"/>
      <c r="AW54" s="34"/>
      <c r="AX54" s="34"/>
      <c r="AY54" s="34"/>
      <c r="AZ54" s="34"/>
    </row>
    <row r="55" spans="4:52" ht="12.75">
      <c r="D55" s="73"/>
      <c r="E55" s="73"/>
      <c r="F55" s="33"/>
      <c r="G55" s="33"/>
      <c r="H55" s="33"/>
      <c r="V55" s="1"/>
      <c r="W55" s="1"/>
      <c r="X55" s="1"/>
      <c r="Y55" s="1"/>
      <c r="Z55" s="1"/>
      <c r="AB55" s="2"/>
      <c r="AC55" s="2"/>
      <c r="AD55" s="71"/>
      <c r="AF55" s="25"/>
      <c r="AJ55" s="34"/>
      <c r="AK55" s="34"/>
      <c r="AL55" s="34"/>
      <c r="AM55" s="34"/>
      <c r="AN55" s="34"/>
      <c r="AO55" s="34"/>
      <c r="AP55" s="34"/>
      <c r="AQ55" s="34"/>
      <c r="AR55" s="34"/>
      <c r="AS55" s="34"/>
      <c r="AT55" s="34"/>
      <c r="AU55" s="34"/>
      <c r="AV55" s="34"/>
      <c r="AW55" s="34"/>
      <c r="AX55" s="34"/>
      <c r="AY55" s="34"/>
      <c r="AZ55" s="34"/>
    </row>
    <row r="56" spans="4:29" ht="12.75">
      <c r="D56" s="91" t="s">
        <v>69</v>
      </c>
      <c r="E56" s="92"/>
      <c r="F56" s="93"/>
      <c r="G56" s="33"/>
      <c r="H56" s="33"/>
      <c r="V56" s="1"/>
      <c r="W56" s="1"/>
      <c r="X56" s="1"/>
      <c r="Y56" s="1"/>
      <c r="Z56" s="1"/>
      <c r="AB56" s="2"/>
      <c r="AC56" s="2"/>
    </row>
    <row r="57" spans="4:8" ht="12.75">
      <c r="D57" s="94" t="s">
        <v>100</v>
      </c>
      <c r="E57" s="94"/>
      <c r="F57" s="94"/>
      <c r="G57" s="33"/>
      <c r="H57" s="33"/>
    </row>
    <row r="58" spans="4:32" ht="12.75">
      <c r="D58" s="95" t="s">
        <v>70</v>
      </c>
      <c r="E58" s="95"/>
      <c r="F58" s="95"/>
      <c r="G58" s="33"/>
      <c r="H58" s="33"/>
      <c r="AF58" s="25"/>
    </row>
    <row r="59" spans="4:32" ht="12.75">
      <c r="D59" s="96" t="s">
        <v>71</v>
      </c>
      <c r="E59" s="96"/>
      <c r="F59" s="96"/>
      <c r="G59" s="33"/>
      <c r="H59" s="33"/>
      <c r="AF59" s="25"/>
    </row>
    <row r="60" spans="4:32" ht="12.75">
      <c r="D60" s="1"/>
      <c r="E60" s="1"/>
      <c r="AF60" s="25"/>
    </row>
    <row r="61" ht="12.75">
      <c r="AF61" s="25"/>
    </row>
    <row r="62" spans="4:15" ht="12.75">
      <c r="D62" s="72" t="s">
        <v>57</v>
      </c>
      <c r="E62" s="73"/>
      <c r="F62" s="33"/>
      <c r="G62" s="33"/>
      <c r="H62" s="33"/>
      <c r="I62" s="33"/>
      <c r="J62" s="33"/>
      <c r="K62" s="33"/>
      <c r="L62" s="33"/>
      <c r="M62" s="33"/>
      <c r="N62" s="33"/>
      <c r="O62" s="33"/>
    </row>
    <row r="63" spans="4:32" ht="12.75">
      <c r="D63" s="72" t="s">
        <v>58</v>
      </c>
      <c r="E63" s="73"/>
      <c r="F63" s="33"/>
      <c r="G63" s="33"/>
      <c r="H63" s="33"/>
      <c r="I63" s="33"/>
      <c r="J63" s="33"/>
      <c r="K63" s="33"/>
      <c r="L63" s="33"/>
      <c r="M63" s="33"/>
      <c r="N63" s="33"/>
      <c r="O63" s="33"/>
      <c r="AF63" s="25"/>
    </row>
    <row r="64" spans="4:32" ht="12.75">
      <c r="D64" s="72"/>
      <c r="E64" s="72" t="s">
        <v>74</v>
      </c>
      <c r="F64" s="33" t="s">
        <v>44</v>
      </c>
      <c r="G64" s="33"/>
      <c r="H64" s="33"/>
      <c r="I64" s="33"/>
      <c r="J64" s="33"/>
      <c r="K64" s="33"/>
      <c r="L64" s="33"/>
      <c r="M64" s="33"/>
      <c r="N64" s="33"/>
      <c r="O64" s="33"/>
      <c r="AF64" s="25"/>
    </row>
    <row r="65" spans="4:32" ht="12.75">
      <c r="D65" s="72"/>
      <c r="E65" s="72" t="s">
        <v>47</v>
      </c>
      <c r="F65" s="33" t="s">
        <v>51</v>
      </c>
      <c r="G65" s="33"/>
      <c r="H65" s="33"/>
      <c r="I65" s="33"/>
      <c r="J65" s="33"/>
      <c r="K65" s="33"/>
      <c r="L65" s="33"/>
      <c r="M65" s="33"/>
      <c r="N65" s="33"/>
      <c r="O65" s="33"/>
      <c r="AF65" s="25"/>
    </row>
    <row r="66" spans="4:15" ht="12.75">
      <c r="D66" s="72"/>
      <c r="E66" s="72" t="s">
        <v>48</v>
      </c>
      <c r="F66" s="33" t="s">
        <v>44</v>
      </c>
      <c r="G66" s="33"/>
      <c r="H66" s="33"/>
      <c r="I66" s="33"/>
      <c r="J66" s="33"/>
      <c r="K66" s="33"/>
      <c r="L66" s="33"/>
      <c r="M66" s="33"/>
      <c r="N66" s="33"/>
      <c r="O66" s="33"/>
    </row>
    <row r="67" spans="4:15" ht="12.75">
      <c r="D67" s="72"/>
      <c r="E67" s="72" t="s">
        <v>49</v>
      </c>
      <c r="F67" s="33" t="s">
        <v>45</v>
      </c>
      <c r="G67" s="33"/>
      <c r="H67" s="33"/>
      <c r="I67" s="33"/>
      <c r="J67" s="33"/>
      <c r="K67" s="33"/>
      <c r="L67" s="33"/>
      <c r="M67" s="33"/>
      <c r="N67" s="33"/>
      <c r="O67" s="33"/>
    </row>
    <row r="68" spans="4:15" ht="12.75">
      <c r="D68" s="72"/>
      <c r="E68" s="72" t="s">
        <v>50</v>
      </c>
      <c r="F68" s="33" t="s">
        <v>46</v>
      </c>
      <c r="G68" s="33"/>
      <c r="H68" s="33"/>
      <c r="I68" s="33"/>
      <c r="J68" s="33"/>
      <c r="K68" s="33"/>
      <c r="L68" s="33"/>
      <c r="M68" s="33"/>
      <c r="N68" s="33"/>
      <c r="O68" s="33"/>
    </row>
    <row r="69" spans="4:15" ht="12.75">
      <c r="D69" s="72" t="s">
        <v>52</v>
      </c>
      <c r="E69" s="73"/>
      <c r="F69" s="33"/>
      <c r="G69" s="33"/>
      <c r="H69" s="33"/>
      <c r="I69" s="33"/>
      <c r="J69" s="33"/>
      <c r="K69" s="33"/>
      <c r="L69" s="33"/>
      <c r="M69" s="33"/>
      <c r="N69" s="33"/>
      <c r="O69" s="33"/>
    </row>
    <row r="70" spans="4:15" ht="12.75">
      <c r="D70" s="98" t="s">
        <v>75</v>
      </c>
      <c r="E70" s="73"/>
      <c r="F70" s="33"/>
      <c r="G70" s="33"/>
      <c r="H70" s="33"/>
      <c r="I70" s="33"/>
      <c r="J70" s="33"/>
      <c r="K70" s="33"/>
      <c r="L70" s="33"/>
      <c r="M70" s="33"/>
      <c r="N70" s="33"/>
      <c r="O70" s="33"/>
    </row>
    <row r="71" spans="4:15" ht="12.75">
      <c r="D71" s="97" t="s">
        <v>95</v>
      </c>
      <c r="E71" s="73"/>
      <c r="F71" s="33"/>
      <c r="G71" s="33"/>
      <c r="H71" s="33"/>
      <c r="I71" s="33"/>
      <c r="J71" s="33"/>
      <c r="K71" s="33"/>
      <c r="L71" s="33"/>
      <c r="M71" s="33"/>
      <c r="N71" s="33"/>
      <c r="O71" s="33"/>
    </row>
    <row r="72" spans="4:15" ht="12.75">
      <c r="D72" s="97" t="s">
        <v>72</v>
      </c>
      <c r="E72" s="73"/>
      <c r="F72" s="33"/>
      <c r="G72" s="33"/>
      <c r="H72" s="33"/>
      <c r="I72" s="33"/>
      <c r="J72" s="33"/>
      <c r="K72" s="33"/>
      <c r="L72" s="33"/>
      <c r="M72" s="33"/>
      <c r="N72" s="33"/>
      <c r="O72" s="33"/>
    </row>
    <row r="73" spans="4:15" ht="12.75">
      <c r="D73" s="97" t="s">
        <v>73</v>
      </c>
      <c r="E73" s="73"/>
      <c r="F73" s="33"/>
      <c r="G73" s="33"/>
      <c r="H73" s="33"/>
      <c r="I73" s="33"/>
      <c r="J73" s="33"/>
      <c r="K73" s="33"/>
      <c r="L73" s="33"/>
      <c r="M73" s="33"/>
      <c r="N73" s="33"/>
      <c r="O73" s="33"/>
    </row>
    <row r="74" spans="4:15" ht="12.75">
      <c r="D74" s="72" t="s">
        <v>59</v>
      </c>
      <c r="E74" s="73"/>
      <c r="F74" s="33"/>
      <c r="G74" s="33"/>
      <c r="H74" s="33"/>
      <c r="I74" s="33"/>
      <c r="J74" s="33"/>
      <c r="K74" s="33"/>
      <c r="L74" s="33"/>
      <c r="M74" s="33"/>
      <c r="N74" s="33"/>
      <c r="O74" s="33"/>
    </row>
    <row r="75" spans="4:15" ht="12.75">
      <c r="D75" s="72" t="s">
        <v>60</v>
      </c>
      <c r="E75" s="73"/>
      <c r="F75" s="33"/>
      <c r="G75" s="33"/>
      <c r="H75" s="33"/>
      <c r="I75" s="33"/>
      <c r="J75" s="33"/>
      <c r="K75" s="33"/>
      <c r="L75" s="33"/>
      <c r="M75" s="33"/>
      <c r="N75" s="33"/>
      <c r="O75" s="33"/>
    </row>
    <row r="76" spans="4:15" ht="12.75">
      <c r="D76" s="98" t="s">
        <v>101</v>
      </c>
      <c r="E76" s="73"/>
      <c r="F76" s="33"/>
      <c r="G76" s="33"/>
      <c r="H76" s="33"/>
      <c r="I76" s="33"/>
      <c r="J76" s="33"/>
      <c r="K76" s="33"/>
      <c r="L76" s="33"/>
      <c r="M76" s="33"/>
      <c r="N76" s="33"/>
      <c r="O76" s="33"/>
    </row>
    <row r="77" spans="4:15" ht="12.75">
      <c r="D77" s="72" t="s">
        <v>61</v>
      </c>
      <c r="E77" s="73"/>
      <c r="F77" s="33"/>
      <c r="G77" s="33"/>
      <c r="H77" s="33"/>
      <c r="I77" s="33"/>
      <c r="J77" s="33"/>
      <c r="K77" s="33"/>
      <c r="L77" s="33"/>
      <c r="M77" s="33"/>
      <c r="N77" s="33"/>
      <c r="O77" s="33"/>
    </row>
    <row r="78" spans="4:15" ht="12.75">
      <c r="D78" s="97" t="s">
        <v>76</v>
      </c>
      <c r="E78" s="73"/>
      <c r="F78" s="33"/>
      <c r="G78" s="33"/>
      <c r="H78" s="33"/>
      <c r="I78" s="33"/>
      <c r="J78" s="33"/>
      <c r="K78" s="33"/>
      <c r="L78" s="33"/>
      <c r="M78" s="33"/>
      <c r="N78" s="33"/>
      <c r="O78" s="33"/>
    </row>
    <row r="79" spans="4:15" ht="12.75">
      <c r="D79" s="98" t="s">
        <v>77</v>
      </c>
      <c r="E79" s="73"/>
      <c r="F79" s="33"/>
      <c r="G79" s="33"/>
      <c r="H79" s="33"/>
      <c r="I79" s="33"/>
      <c r="J79" s="33"/>
      <c r="K79" s="33"/>
      <c r="L79" s="33"/>
      <c r="M79" s="33"/>
      <c r="N79" s="33"/>
      <c r="O79" s="33"/>
    </row>
    <row r="80" spans="4:15" ht="12.75">
      <c r="D80" s="98" t="s">
        <v>94</v>
      </c>
      <c r="E80" s="73"/>
      <c r="F80" s="33"/>
      <c r="G80" s="33"/>
      <c r="H80" s="33"/>
      <c r="I80" s="33"/>
      <c r="J80" s="33"/>
      <c r="K80" s="33"/>
      <c r="L80" s="33"/>
      <c r="M80" s="33"/>
      <c r="N80" s="33"/>
      <c r="O80" s="33"/>
    </row>
    <row r="81" ht="12.75">
      <c r="D81" s="99" t="s">
        <v>78</v>
      </c>
    </row>
    <row r="82" ht="12.75">
      <c r="D82" s="80"/>
    </row>
  </sheetData>
  <sheetProtection/>
  <conditionalFormatting sqref="AJ44:AK44 AJ47:AK47 AJ14:AK14 AI5:AI46 AI51:AK52 AG5:AG47 AG51:AG52">
    <cfRule type="cellIs" priority="20" dxfId="1" operator="equal" stopIfTrue="1">
      <formula>"達成"</formula>
    </cfRule>
  </conditionalFormatting>
  <dataValidations count="1">
    <dataValidation allowBlank="1" showInputMessage="1" showErrorMessage="1" sqref="AP17 V13:V15 F19:Z29 V17:V18 F6:Z10 W13:Z18 F13:U18 F51:Z52 F12:Z12 F31:Z47"/>
  </dataValidations>
  <printOptions/>
  <pageMargins left="0.4724409448818898" right="0.4330708661417323" top="0.6299212598425197" bottom="0.4330708661417323" header="0.5118110236220472" footer="0.31496062992125984"/>
  <pageSetup fitToHeight="1" fitToWidth="1" horizontalDpi="600" verticalDpi="600" orientation="landscape" paperSize="9" scale="45" r:id="rId2"/>
  <headerFooter alignWithMargins="0">
    <oddHeader>&amp;C&amp;A</oddHeader>
    <oddFooter>&amp;C&amp;F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mangosing</dc:creator>
  <cp:keywords/>
  <dc:description/>
  <cp:lastModifiedBy>sakai</cp:lastModifiedBy>
  <cp:lastPrinted>2012-06-05T02:06:59Z</cp:lastPrinted>
  <dcterms:created xsi:type="dcterms:W3CDTF">2007-10-08T13:46:15Z</dcterms:created>
  <dcterms:modified xsi:type="dcterms:W3CDTF">2012-06-05T02:09:03Z</dcterms:modified>
  <cp:category/>
  <cp:version/>
  <cp:contentType/>
  <cp:contentStatus/>
</cp:coreProperties>
</file>